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C\Documents\高浦\タカウラ　その他\ホームページ関係\"/>
    </mc:Choice>
  </mc:AlternateContent>
  <xr:revisionPtr revIDLastSave="0" documentId="13_ncr:1_{14FDB552-F53A-4669-AB86-C59F464853C2}" xr6:coauthVersionLast="47" xr6:coauthVersionMax="47" xr10:uidLastSave="{00000000-0000-0000-0000-000000000000}"/>
  <bookViews>
    <workbookView xWindow="-28920" yWindow="-1035" windowWidth="29040" windowHeight="15840" xr2:uid="{00000000-000D-0000-FFFF-FFFF00000000}"/>
  </bookViews>
  <sheets>
    <sheet name="交流センター" sheetId="1" r:id="rId1"/>
    <sheet name="自治会館 " sheetId="7" r:id="rId2"/>
    <sheet name="クラブハウス " sheetId="6" r:id="rId3"/>
  </sheets>
  <externalReferences>
    <externalReference r:id="rId4"/>
    <externalReference r:id="rId5"/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J18" i="6" l="1"/>
  <c r="K18" i="6" s="1"/>
  <c r="I18" i="6"/>
  <c r="G18" i="6"/>
  <c r="H18" i="6" s="1"/>
  <c r="F18" i="6"/>
  <c r="E18" i="6"/>
  <c r="D18" i="6"/>
  <c r="M18" i="6" s="1"/>
  <c r="C18" i="6"/>
  <c r="B18" i="6"/>
  <c r="M17" i="6"/>
  <c r="L17" i="6"/>
  <c r="N17" i="6" s="1"/>
  <c r="K17" i="6"/>
  <c r="H17" i="6"/>
  <c r="E17" i="6"/>
  <c r="M16" i="6"/>
  <c r="O16" i="6" s="1"/>
  <c r="L16" i="6"/>
  <c r="N16" i="6" s="1"/>
  <c r="K16" i="6"/>
  <c r="H16" i="6"/>
  <c r="E16" i="6"/>
  <c r="M15" i="6"/>
  <c r="L15" i="6"/>
  <c r="N15" i="6" s="1"/>
  <c r="K15" i="6"/>
  <c r="H15" i="6"/>
  <c r="E15" i="6"/>
  <c r="M14" i="6"/>
  <c r="O14" i="6" s="1"/>
  <c r="L14" i="6"/>
  <c r="N14" i="6" s="1"/>
  <c r="K14" i="6"/>
  <c r="H14" i="6"/>
  <c r="E14" i="6"/>
  <c r="M13" i="6"/>
  <c r="L13" i="6"/>
  <c r="N13" i="6" s="1"/>
  <c r="K13" i="6"/>
  <c r="H13" i="6"/>
  <c r="E13" i="6"/>
  <c r="O12" i="6"/>
  <c r="M12" i="6"/>
  <c r="L12" i="6"/>
  <c r="N12" i="6" s="1"/>
  <c r="K12" i="6"/>
  <c r="H12" i="6"/>
  <c r="E12" i="6"/>
  <c r="M11" i="6"/>
  <c r="L11" i="6"/>
  <c r="N11" i="6" s="1"/>
  <c r="K11" i="6"/>
  <c r="H11" i="6"/>
  <c r="E11" i="6"/>
  <c r="M10" i="6"/>
  <c r="O10" i="6" s="1"/>
  <c r="L10" i="6"/>
  <c r="N10" i="6" s="1"/>
  <c r="K10" i="6"/>
  <c r="H10" i="6"/>
  <c r="E10" i="6"/>
  <c r="O9" i="6"/>
  <c r="M9" i="6"/>
  <c r="L9" i="6"/>
  <c r="N9" i="6" s="1"/>
  <c r="K9" i="6"/>
  <c r="H9" i="6"/>
  <c r="E9" i="6"/>
  <c r="M8" i="6"/>
  <c r="L8" i="6"/>
  <c r="N8" i="6" s="1"/>
  <c r="K8" i="6"/>
  <c r="H8" i="6"/>
  <c r="E8" i="6"/>
  <c r="M7" i="6"/>
  <c r="O7" i="6" s="1"/>
  <c r="L7" i="6"/>
  <c r="N7" i="6" s="1"/>
  <c r="K7" i="6"/>
  <c r="H7" i="6"/>
  <c r="E7" i="6"/>
  <c r="M6" i="6"/>
  <c r="O6" i="6" s="1"/>
  <c r="L6" i="6"/>
  <c r="K6" i="6"/>
  <c r="H6" i="6"/>
  <c r="E6" i="6"/>
  <c r="G18" i="7"/>
  <c r="H18" i="7" s="1"/>
  <c r="F18" i="7"/>
  <c r="D18" i="7"/>
  <c r="J18" i="7" s="1"/>
  <c r="C18" i="7"/>
  <c r="I18" i="7" s="1"/>
  <c r="K18" i="7" s="1"/>
  <c r="B18" i="7"/>
  <c r="J17" i="7"/>
  <c r="I17" i="7"/>
  <c r="K17" i="7" s="1"/>
  <c r="H17" i="7"/>
  <c r="E17" i="7"/>
  <c r="J16" i="7"/>
  <c r="I16" i="7"/>
  <c r="L16" i="7" s="1"/>
  <c r="H16" i="7"/>
  <c r="E16" i="7"/>
  <c r="K15" i="7"/>
  <c r="J15" i="7"/>
  <c r="L15" i="7" s="1"/>
  <c r="I15" i="7"/>
  <c r="H15" i="7"/>
  <c r="E15" i="7"/>
  <c r="J14" i="7"/>
  <c r="I14" i="7"/>
  <c r="L14" i="7" s="1"/>
  <c r="H14" i="7"/>
  <c r="E14" i="7"/>
  <c r="K13" i="7"/>
  <c r="J13" i="7"/>
  <c r="L13" i="7" s="1"/>
  <c r="I13" i="7"/>
  <c r="H13" i="7"/>
  <c r="E13" i="7"/>
  <c r="J12" i="7"/>
  <c r="I12" i="7"/>
  <c r="K12" i="7" s="1"/>
  <c r="H12" i="7"/>
  <c r="E12" i="7"/>
  <c r="J11" i="7"/>
  <c r="I11" i="7"/>
  <c r="K11" i="7" s="1"/>
  <c r="H11" i="7"/>
  <c r="E11" i="7"/>
  <c r="J10" i="7"/>
  <c r="I10" i="7"/>
  <c r="K10" i="7" s="1"/>
  <c r="H10" i="7"/>
  <c r="E10" i="7"/>
  <c r="J9" i="7"/>
  <c r="I9" i="7"/>
  <c r="K9" i="7" s="1"/>
  <c r="H9" i="7"/>
  <c r="E9" i="7"/>
  <c r="J8" i="7"/>
  <c r="I8" i="7"/>
  <c r="K8" i="7" s="1"/>
  <c r="H8" i="7"/>
  <c r="E8" i="7"/>
  <c r="J7" i="7"/>
  <c r="I7" i="7"/>
  <c r="K7" i="7" s="1"/>
  <c r="H7" i="7"/>
  <c r="E7" i="7"/>
  <c r="J6" i="7"/>
  <c r="I6" i="7"/>
  <c r="K6" i="7" s="1"/>
  <c r="H6" i="7"/>
  <c r="E6" i="7"/>
  <c r="L18" i="6" l="1"/>
  <c r="N18" i="6" s="1"/>
  <c r="O8" i="6"/>
  <c r="O11" i="6"/>
  <c r="O13" i="6"/>
  <c r="O17" i="6"/>
  <c r="O15" i="6"/>
  <c r="O18" i="6"/>
  <c r="N6" i="6"/>
  <c r="L6" i="7"/>
  <c r="L11" i="7"/>
  <c r="L9" i="7"/>
  <c r="L17" i="7"/>
  <c r="L12" i="7"/>
  <c r="L8" i="7"/>
  <c r="L7" i="7"/>
  <c r="L10" i="7"/>
  <c r="L18" i="7"/>
  <c r="E18" i="7"/>
  <c r="K14" i="7"/>
  <c r="K16" i="7"/>
  <c r="F12" i="1" l="1"/>
  <c r="H12" i="1" s="1"/>
  <c r="E12" i="1"/>
  <c r="G12" i="1" s="1"/>
  <c r="D12" i="1"/>
  <c r="C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<sst xmlns="http://schemas.openxmlformats.org/spreadsheetml/2006/main" count="109" uniqueCount="62">
  <si>
    <t>合計</t>
    <rPh sb="0" eb="2">
      <t>ゴウケイ</t>
    </rPh>
    <phoneticPr fontId="4"/>
  </si>
  <si>
    <t>稼動</t>
    <rPh sb="0" eb="2">
      <t>カドウ</t>
    </rPh>
    <phoneticPr fontId="4"/>
  </si>
  <si>
    <t>１Ｆホール</t>
    <phoneticPr fontId="4"/>
  </si>
  <si>
    <t>２Ｆ和室</t>
    <rPh sb="2" eb="4">
      <t>ワシツ</t>
    </rPh>
    <phoneticPr fontId="4"/>
  </si>
  <si>
    <t>月次</t>
    <rPh sb="0" eb="2">
      <t>ゲツジ</t>
    </rPh>
    <phoneticPr fontId="4"/>
  </si>
  <si>
    <t>日数</t>
    <rPh sb="0" eb="2">
      <t>ニッスウ</t>
    </rPh>
    <phoneticPr fontId="4"/>
  </si>
  <si>
    <t>団体数</t>
    <rPh sb="0" eb="2">
      <t>ダンタイ</t>
    </rPh>
    <rPh sb="2" eb="3">
      <t>スウ</t>
    </rPh>
    <phoneticPr fontId="4"/>
  </si>
  <si>
    <t>比率</t>
    <rPh sb="0" eb="2">
      <t>ヒリツ</t>
    </rPh>
    <phoneticPr fontId="4"/>
  </si>
  <si>
    <t>稼働率</t>
    <rPh sb="0" eb="2">
      <t>カドウ</t>
    </rPh>
    <rPh sb="2" eb="3">
      <t>リツ</t>
    </rPh>
    <phoneticPr fontId="4"/>
  </si>
  <si>
    <t>　４月</t>
    <rPh sb="2" eb="3">
      <t>ガツ</t>
    </rPh>
    <phoneticPr fontId="4"/>
  </si>
  <si>
    <t>　５月</t>
    <phoneticPr fontId="4"/>
  </si>
  <si>
    <t>　６月</t>
    <phoneticPr fontId="4"/>
  </si>
  <si>
    <t>　７月</t>
    <phoneticPr fontId="4"/>
  </si>
  <si>
    <t>　８月</t>
    <phoneticPr fontId="4"/>
  </si>
  <si>
    <t>　９月</t>
    <phoneticPr fontId="4"/>
  </si>
  <si>
    <t>１０月</t>
  </si>
  <si>
    <t>１１月</t>
  </si>
  <si>
    <t>１２月</t>
  </si>
  <si>
    <t>　１月</t>
    <phoneticPr fontId="4"/>
  </si>
  <si>
    <t>　２月</t>
    <phoneticPr fontId="4"/>
  </si>
  <si>
    <t>　３月</t>
    <phoneticPr fontId="4"/>
  </si>
  <si>
    <t>　　過去5年間の推移</t>
    <rPh sb="2" eb="4">
      <t>カコ</t>
    </rPh>
    <rPh sb="5" eb="7">
      <t>ネンカン</t>
    </rPh>
    <rPh sb="8" eb="10">
      <t>スイイ</t>
    </rPh>
    <phoneticPr fontId="4"/>
  </si>
  <si>
    <t>　年間稼働率</t>
    <rPh sb="1" eb="3">
      <t>ネンカン</t>
    </rPh>
    <rPh sb="3" eb="5">
      <t>カドウ</t>
    </rPh>
    <rPh sb="5" eb="6">
      <t>リツ</t>
    </rPh>
    <phoneticPr fontId="4"/>
  </si>
  <si>
    <t>２Ｆ洋室</t>
    <rPh sb="2" eb="4">
      <t>ヨウシツ</t>
    </rPh>
    <phoneticPr fontId="4"/>
  </si>
  <si>
    <t>　年間利用件数</t>
    <rPh sb="1" eb="3">
      <t>ネンカン</t>
    </rPh>
    <rPh sb="3" eb="5">
      <t>リヨウ</t>
    </rPh>
    <rPh sb="5" eb="7">
      <t>ケンスウ</t>
    </rPh>
    <phoneticPr fontId="4"/>
  </si>
  <si>
    <t>人数</t>
  </si>
  <si>
    <t>緑園クラブハウス 利用実績</t>
    <rPh sb="0" eb="2">
      <t>リョクエン</t>
    </rPh>
    <rPh sb="9" eb="11">
      <t>リヨウ</t>
    </rPh>
    <rPh sb="11" eb="13">
      <t>ジッセキ</t>
    </rPh>
    <phoneticPr fontId="4"/>
  </si>
  <si>
    <t>H30</t>
    <phoneticPr fontId="4"/>
  </si>
  <si>
    <t>緑園自治会館 利用実績</t>
    <rPh sb="0" eb="2">
      <t>リョクエン</t>
    </rPh>
    <rPh sb="2" eb="4">
      <t>ジチ</t>
    </rPh>
    <rPh sb="4" eb="6">
      <t>カイカン</t>
    </rPh>
    <rPh sb="7" eb="9">
      <t>リヨウ</t>
    </rPh>
    <rPh sb="9" eb="11">
      <t>ジッセキ</t>
    </rPh>
    <phoneticPr fontId="4"/>
  </si>
  <si>
    <t>優先</t>
    <rPh sb="0" eb="1">
      <t>ユウ</t>
    </rPh>
    <rPh sb="1" eb="2">
      <t>セン</t>
    </rPh>
    <phoneticPr fontId="4"/>
  </si>
  <si>
    <t>R元</t>
    <rPh sb="1" eb="2">
      <t>ゲン</t>
    </rPh>
    <phoneticPr fontId="4"/>
  </si>
  <si>
    <t>R元</t>
    <rPh sb="1" eb="2">
      <t>ガン</t>
    </rPh>
    <phoneticPr fontId="4"/>
  </si>
  <si>
    <r>
      <t>２Ｆ</t>
    </r>
    <r>
      <rPr>
        <sz val="11"/>
        <color theme="1"/>
        <rFont val="ＭＳ Ｐゴシック"/>
        <family val="2"/>
        <charset val="128"/>
        <scheme val="minor"/>
      </rPr>
      <t>洋室</t>
    </r>
    <rPh sb="2" eb="4">
      <t>ヨウシツ</t>
    </rPh>
    <phoneticPr fontId="4"/>
  </si>
  <si>
    <t>R2</t>
    <phoneticPr fontId="4"/>
  </si>
  <si>
    <t>R3</t>
    <phoneticPr fontId="4"/>
  </si>
  <si>
    <t>年度</t>
    <rPh sb="0" eb="2">
      <t>ネンド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</si>
  <si>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</si>
  <si>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前年比</t>
    <rPh sb="0" eb="3">
      <t>ゼンネンヒ</t>
    </rPh>
    <phoneticPr fontId="4"/>
  </si>
  <si>
    <t>部屋別</t>
    <rPh sb="0" eb="2">
      <t>ヘヤ</t>
    </rPh>
    <rPh sb="2" eb="3">
      <t>ベツ</t>
    </rPh>
    <phoneticPr fontId="4"/>
  </si>
  <si>
    <t>件数</t>
    <rPh sb="0" eb="2">
      <t>ケンスウ</t>
    </rPh>
    <phoneticPr fontId="4"/>
  </si>
  <si>
    <t>人数</t>
    <rPh sb="0" eb="2">
      <t>ニンズウ</t>
    </rPh>
    <phoneticPr fontId="4"/>
  </si>
  <si>
    <t>多目的ホール</t>
    <rPh sb="0" eb="3">
      <t>タモクテキ</t>
    </rPh>
    <phoneticPr fontId="4"/>
  </si>
  <si>
    <t>小会議室</t>
    <rPh sb="0" eb="4">
      <t>ショウカイギシツ</t>
    </rPh>
    <phoneticPr fontId="4"/>
  </si>
  <si>
    <t>中会議室</t>
    <rPh sb="0" eb="1">
      <t>チュウ</t>
    </rPh>
    <rPh sb="1" eb="3">
      <t>カイギ</t>
    </rPh>
    <rPh sb="3" eb="4">
      <t>シツ</t>
    </rPh>
    <phoneticPr fontId="4"/>
  </si>
  <si>
    <t>和室</t>
    <rPh sb="0" eb="2">
      <t>ワシツ</t>
    </rPh>
    <phoneticPr fontId="4"/>
  </si>
  <si>
    <t>調理室</t>
    <rPh sb="0" eb="3">
      <t>チョウリシツ</t>
    </rPh>
    <phoneticPr fontId="4"/>
  </si>
  <si>
    <t>緑園地域交流センター</t>
    <rPh sb="0" eb="6">
      <t>リョクエンチイキコウリュウ</t>
    </rPh>
    <phoneticPr fontId="1"/>
  </si>
  <si>
    <t>令和5年度(2023年度）　施設利用状況実績報告</t>
    <rPh sb="0" eb="2">
      <t>レイワ</t>
    </rPh>
    <rPh sb="3" eb="5">
      <t>ネンド</t>
    </rPh>
    <rPh sb="4" eb="5">
      <t>ド</t>
    </rPh>
    <rPh sb="10" eb="11">
      <t>ネン</t>
    </rPh>
    <rPh sb="11" eb="12">
      <t>ド</t>
    </rPh>
    <rPh sb="14" eb="16">
      <t>シセツ</t>
    </rPh>
    <rPh sb="16" eb="18">
      <t>リヨウ</t>
    </rPh>
    <rPh sb="18" eb="20">
      <t>ジョウキョウ</t>
    </rPh>
    <rPh sb="20" eb="22">
      <t>ジッセキ</t>
    </rPh>
    <rPh sb="22" eb="24">
      <t>ホウコク</t>
    </rPh>
    <phoneticPr fontId="4"/>
  </si>
  <si>
    <t>(自)令和5年4月1日　(至)令和6年3月31日</t>
    <phoneticPr fontId="1"/>
  </si>
  <si>
    <t>令和5年度</t>
    <rPh sb="0" eb="2">
      <t>レイワ</t>
    </rPh>
    <rPh sb="3" eb="5">
      <t>ネンド</t>
    </rPh>
    <rPh sb="4" eb="5">
      <t>ド</t>
    </rPh>
    <phoneticPr fontId="4"/>
  </si>
  <si>
    <t xml:space="preserve">                   （令和5年度）</t>
    <rPh sb="20" eb="22">
      <t>レイワ</t>
    </rPh>
    <rPh sb="23" eb="25">
      <t>ネンド</t>
    </rPh>
    <rPh sb="24" eb="25">
      <t>ド</t>
    </rPh>
    <phoneticPr fontId="3"/>
  </si>
  <si>
    <t>うち
優先</t>
    <phoneticPr fontId="4"/>
  </si>
  <si>
    <t>R4</t>
    <phoneticPr fontId="4"/>
  </si>
  <si>
    <t>利用件数</t>
    <rPh sb="0" eb="2">
      <t>リヨウ</t>
    </rPh>
    <rPh sb="2" eb="4">
      <t>ケンスウ</t>
    </rPh>
    <phoneticPr fontId="4"/>
  </si>
  <si>
    <t>　 優先団体件数</t>
    <rPh sb="2" eb="3">
      <t>ユウ</t>
    </rPh>
    <rPh sb="3" eb="4">
      <t>セン</t>
    </rPh>
    <rPh sb="4" eb="6">
      <t>ダンタイ</t>
    </rPh>
    <rPh sb="6" eb="8">
      <t>ケンスウ</t>
    </rPh>
    <phoneticPr fontId="4"/>
  </si>
  <si>
    <t>年間稼働率</t>
    <rPh sb="0" eb="2">
      <t>ネンカン</t>
    </rPh>
    <rPh sb="2" eb="4">
      <t>カドウ</t>
    </rPh>
    <rPh sb="4" eb="5">
      <t>リツ</t>
    </rPh>
    <phoneticPr fontId="4"/>
  </si>
  <si>
    <t>　  優先団体利用率</t>
    <rPh sb="3" eb="4">
      <t>ユウ</t>
    </rPh>
    <rPh sb="4" eb="5">
      <t>セン</t>
    </rPh>
    <rPh sb="5" eb="7">
      <t>ダンタイ</t>
    </rPh>
    <rPh sb="7" eb="9">
      <t>リヨウ</t>
    </rPh>
    <rPh sb="9" eb="10">
      <t>リツ</t>
    </rPh>
    <phoneticPr fontId="4"/>
  </si>
  <si>
    <t xml:space="preserve">                               （令和5年度）</t>
    <rPh sb="32" eb="34">
      <t>レイワ</t>
    </rPh>
    <rPh sb="35" eb="37">
      <t>ネンド</t>
    </rPh>
    <rPh sb="36" eb="37">
      <t>ド</t>
    </rPh>
    <phoneticPr fontId="4"/>
  </si>
  <si>
    <t>優先団体</t>
    <rPh sb="0" eb="4">
      <t>ユウセンダンタイ</t>
    </rPh>
    <phoneticPr fontId="4"/>
  </si>
  <si>
    <r>
      <rPr>
        <sz val="8"/>
        <rFont val="ＭＳ Ｐゴシック"/>
        <family val="3"/>
        <charset val="128"/>
      </rPr>
      <t xml:space="preserve">うち
</t>
    </r>
    <r>
      <rPr>
        <sz val="9"/>
        <rFont val="ＭＳ Ｐゴシック"/>
        <family val="3"/>
        <charset val="128"/>
      </rPr>
      <t>優先</t>
    </r>
    <rPh sb="3" eb="5">
      <t>ユウセン</t>
    </rPh>
    <phoneticPr fontId="4"/>
  </si>
  <si>
    <r>
      <t>　　</t>
    </r>
    <r>
      <rPr>
        <b/>
        <sz val="10"/>
        <rFont val="ＭＳ Ｐゴシック"/>
        <family val="3"/>
        <charset val="128"/>
      </rPr>
      <t>うち自治会等優先団体</t>
    </r>
    <rPh sb="4" eb="7">
      <t>ジチカイ</t>
    </rPh>
    <rPh sb="7" eb="8">
      <t>トウ</t>
    </rPh>
    <rPh sb="8" eb="10">
      <t>ユウセン</t>
    </rPh>
    <rPh sb="10" eb="12">
      <t>ダンタイ</t>
    </rPh>
    <phoneticPr fontId="4"/>
  </si>
  <si>
    <t>　優先団体利用比率</t>
    <rPh sb="1" eb="2">
      <t>ユウ</t>
    </rPh>
    <rPh sb="2" eb="3">
      <t>セン</t>
    </rPh>
    <rPh sb="3" eb="5">
      <t>ダンタイ</t>
    </rPh>
    <rPh sb="5" eb="7">
      <t>リヨウ</t>
    </rPh>
    <rPh sb="7" eb="9">
      <t>ヒリツ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</si>
</sst>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yyyy&quot;年&quot;m&quot;月&quot;d&quot;日&quot;;@"/>
    <numFmt numFmtId="179" formatCode="[$-F800]dddd\,\ mmmm\ dd\,\ yyyy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9" fontId="7" fillId="0" borderId="26" xfId="1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38" fontId="7" fillId="0" borderId="26" xfId="0" applyNumberFormat="1" applyFont="1" applyBorder="1">
      <alignment vertical="center"/>
    </xf>
    <xf numFmtId="9" fontId="7" fillId="0" borderId="23" xfId="1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9" fontId="7" fillId="0" borderId="30" xfId="1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9" fontId="7" fillId="0" borderId="22" xfId="1" applyFont="1" applyBorder="1">
      <alignment vertical="center"/>
    </xf>
    <xf numFmtId="9" fontId="7" fillId="0" borderId="18" xfId="1" applyFont="1" applyBorder="1">
      <alignment vertical="center"/>
    </xf>
    <xf numFmtId="0" fontId="7" fillId="0" borderId="32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9" fontId="7" fillId="0" borderId="37" xfId="1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38" fontId="7" fillId="0" borderId="37" xfId="0" applyNumberFormat="1" applyFont="1" applyBorder="1">
      <alignment vertical="center"/>
    </xf>
    <xf numFmtId="9" fontId="7" fillId="0" borderId="39" xfId="1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right" vertical="center"/>
    </xf>
    <xf numFmtId="0" fontId="7" fillId="0" borderId="42" xfId="0" applyFont="1" applyBorder="1" applyAlignment="1">
      <alignment horizontal="right" vertical="center"/>
    </xf>
    <xf numFmtId="38" fontId="7" fillId="0" borderId="30" xfId="0" applyNumberFormat="1" applyFont="1" applyBorder="1">
      <alignment vertical="center"/>
    </xf>
    <xf numFmtId="0" fontId="0" fillId="0" borderId="0" xfId="0" applyAlignment="1">
      <alignment horizontal="left" vertical="center"/>
    </xf>
    <xf numFmtId="38" fontId="7" fillId="0" borderId="0" xfId="2" applyFont="1" applyBorder="1" applyAlignment="1">
      <alignment horizontal="left" vertical="center"/>
    </xf>
    <xf numFmtId="38" fontId="7" fillId="0" borderId="0" xfId="2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0" fillId="0" borderId="0" xfId="2" applyFont="1" applyBorder="1" applyAlignment="1">
      <alignment horizontal="left" vertical="center"/>
    </xf>
    <xf numFmtId="38" fontId="0" fillId="0" borderId="0" xfId="2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38" fontId="7" fillId="0" borderId="25" xfId="2" applyFont="1" applyBorder="1" applyAlignment="1">
      <alignment horizontal="right" vertical="center"/>
    </xf>
    <xf numFmtId="38" fontId="7" fillId="0" borderId="34" xfId="2" applyFont="1" applyBorder="1" applyAlignment="1">
      <alignment horizontal="right" vertical="center"/>
    </xf>
    <xf numFmtId="38" fontId="7" fillId="0" borderId="24" xfId="0" applyNumberFormat="1" applyFont="1" applyBorder="1">
      <alignment vertical="center"/>
    </xf>
    <xf numFmtId="9" fontId="7" fillId="0" borderId="48" xfId="1" applyFont="1" applyBorder="1">
      <alignment vertical="center"/>
    </xf>
    <xf numFmtId="0" fontId="7" fillId="0" borderId="49" xfId="0" applyFont="1" applyBorder="1" applyAlignment="1">
      <alignment horizontal="right" vertical="center"/>
    </xf>
    <xf numFmtId="9" fontId="7" fillId="0" borderId="50" xfId="1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38" fontId="7" fillId="0" borderId="52" xfId="0" applyNumberFormat="1" applyFont="1" applyBorder="1">
      <alignment vertical="center"/>
    </xf>
    <xf numFmtId="38" fontId="7" fillId="0" borderId="50" xfId="0" applyNumberFormat="1" applyFont="1" applyBorder="1">
      <alignment vertical="center"/>
    </xf>
    <xf numFmtId="9" fontId="7" fillId="0" borderId="45" xfId="1" applyFont="1" applyBorder="1">
      <alignment vertical="center"/>
    </xf>
    <xf numFmtId="9" fontId="7" fillId="0" borderId="53" xfId="1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38" fontId="7" fillId="0" borderId="55" xfId="0" applyNumberFormat="1" applyFont="1" applyBorder="1">
      <alignment vertical="center"/>
    </xf>
    <xf numFmtId="38" fontId="7" fillId="0" borderId="56" xfId="0" applyNumberFormat="1" applyFont="1" applyBorder="1">
      <alignment vertical="center"/>
    </xf>
    <xf numFmtId="9" fontId="7" fillId="0" borderId="57" xfId="1" applyFont="1" applyBorder="1">
      <alignment vertical="center"/>
    </xf>
    <xf numFmtId="0" fontId="7" fillId="0" borderId="58" xfId="0" applyFont="1" applyBorder="1" applyAlignment="1">
      <alignment horizontal="right" vertical="center"/>
    </xf>
    <xf numFmtId="0" fontId="7" fillId="0" borderId="59" xfId="0" applyFont="1" applyBorder="1" applyAlignment="1">
      <alignment horizontal="right" vertical="center"/>
    </xf>
    <xf numFmtId="9" fontId="7" fillId="0" borderId="60" xfId="1" applyFont="1" applyBorder="1" applyAlignment="1">
      <alignment horizontal="right" vertical="center"/>
    </xf>
    <xf numFmtId="38" fontId="7" fillId="0" borderId="59" xfId="0" applyNumberFormat="1" applyFont="1" applyBorder="1" applyAlignment="1">
      <alignment horizontal="right" vertical="center"/>
    </xf>
    <xf numFmtId="0" fontId="7" fillId="0" borderId="61" xfId="0" applyFont="1" applyBorder="1" applyAlignment="1">
      <alignment horizontal="right" vertical="center"/>
    </xf>
    <xf numFmtId="38" fontId="7" fillId="0" borderId="58" xfId="0" applyNumberFormat="1" applyFont="1" applyBorder="1">
      <alignment vertical="center"/>
    </xf>
    <xf numFmtId="38" fontId="7" fillId="0" borderId="60" xfId="0" applyNumberFormat="1" applyFont="1" applyBorder="1">
      <alignment vertical="center"/>
    </xf>
    <xf numFmtId="9" fontId="7" fillId="0" borderId="62" xfId="1" applyFont="1" applyBorder="1">
      <alignment vertical="center"/>
    </xf>
    <xf numFmtId="9" fontId="7" fillId="0" borderId="40" xfId="1" applyFont="1" applyBorder="1">
      <alignment vertical="center"/>
    </xf>
    <xf numFmtId="0" fontId="7" fillId="0" borderId="3" xfId="0" applyFont="1" applyBorder="1">
      <alignment vertical="center"/>
    </xf>
    <xf numFmtId="0" fontId="0" fillId="0" borderId="7" xfId="0" applyBorder="1">
      <alignment vertical="center"/>
    </xf>
    <xf numFmtId="0" fontId="7" fillId="0" borderId="51" xfId="0" applyFont="1" applyBorder="1">
      <alignment vertical="center"/>
    </xf>
    <xf numFmtId="9" fontId="7" fillId="0" borderId="3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7" fillId="0" borderId="0" xfId="0" applyNumberFormat="1" applyFont="1" applyAlignment="1">
      <alignment horizontal="right" vertical="center"/>
    </xf>
    <xf numFmtId="38" fontId="7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38" fontId="0" fillId="0" borderId="0" xfId="0" applyNumberFormat="1" applyAlignment="1">
      <alignment horizontal="left" vertical="center"/>
    </xf>
    <xf numFmtId="38" fontId="0" fillId="0" borderId="0" xfId="0" applyNumberFormat="1" applyAlignment="1">
      <alignment horizontal="right" vertical="center"/>
    </xf>
    <xf numFmtId="0" fontId="7" fillId="0" borderId="2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2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0" fillId="0" borderId="0" xfId="1" applyNumberFormat="1" applyFont="1" applyBorder="1">
      <alignment vertical="center"/>
    </xf>
    <xf numFmtId="0" fontId="11" fillId="0" borderId="0" xfId="0" applyFont="1">
      <alignment vertical="center"/>
    </xf>
    <xf numFmtId="0" fontId="14" fillId="0" borderId="3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7" xfId="0" applyNumberFormat="1" applyFont="1" applyBorder="1">
      <alignment vertical="center"/>
    </xf>
    <xf numFmtId="176" fontId="14" fillId="0" borderId="10" xfId="0" applyNumberFormat="1" applyFont="1" applyBorder="1">
      <alignment vertical="center"/>
    </xf>
    <xf numFmtId="176" fontId="14" fillId="0" borderId="9" xfId="0" applyNumberFormat="1" applyFont="1" applyBorder="1">
      <alignment vertical="center"/>
    </xf>
    <xf numFmtId="177" fontId="14" fillId="0" borderId="7" xfId="1" applyNumberFormat="1" applyFont="1" applyBorder="1">
      <alignment vertical="center"/>
    </xf>
    <xf numFmtId="176" fontId="14" fillId="0" borderId="3" xfId="0" applyNumberFormat="1" applyFont="1" applyBorder="1">
      <alignment vertical="center"/>
    </xf>
    <xf numFmtId="176" fontId="14" fillId="0" borderId="11" xfId="0" applyNumberFormat="1" applyFont="1" applyBorder="1">
      <alignment vertical="center"/>
    </xf>
    <xf numFmtId="176" fontId="14" fillId="0" borderId="12" xfId="0" applyNumberFormat="1" applyFont="1" applyBorder="1">
      <alignment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58" fontId="14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2" borderId="8" xfId="0" applyFont="1" applyFill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9" fontId="9" fillId="0" borderId="68" xfId="0" applyNumberFormat="1" applyFont="1" applyBorder="1" applyAlignment="1">
      <alignment horizontal="center" vertical="center"/>
    </xf>
    <xf numFmtId="9" fontId="9" fillId="0" borderId="22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9" fontId="9" fillId="0" borderId="64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78" fontId="0" fillId="0" borderId="1" xfId="0" applyNumberForma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件数比率</a:t>
            </a:r>
          </a:p>
        </c:rich>
      </c:tx>
      <c:layout>
        <c:manualLayout>
          <c:xMode val="edge"/>
          <c:yMode val="edge"/>
          <c:x val="2.4359097969896621E-2"/>
          <c:y val="3.74269005847953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narVert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E78C-456B-918F-85A7C4CFF8BD}"/>
              </c:ext>
            </c:extLst>
          </c:dPt>
          <c:dPt>
            <c:idx val="1"/>
            <c:bubble3D val="0"/>
            <c:spPr>
              <a:pattFill prst="horz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78C-456B-918F-85A7C4CFF8BD}"/>
              </c:ext>
            </c:extLst>
          </c:dPt>
          <c:dPt>
            <c:idx val="2"/>
            <c:bubble3D val="0"/>
            <c:spPr>
              <a:pattFill prst="lgChe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78C-456B-918F-85A7C4CFF8BD}"/>
              </c:ext>
            </c:extLst>
          </c:dPt>
          <c:dPt>
            <c:idx val="3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78C-456B-918F-85A7C4CFF8BD}"/>
              </c:ext>
            </c:extLst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78C-456B-918F-85A7C4CFF8BD}"/>
              </c:ext>
            </c:extLst>
          </c:dPt>
          <c:dLbls>
            <c:dLbl>
              <c:idx val="0"/>
              <c:layout>
                <c:manualLayout>
                  <c:x val="-7.2191208657057387E-2"/>
                  <c:y val="1.37996960906202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22591362126253"/>
                      <c:h val="0.192772114012064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78C-456B-918F-85A7C4CFF8BD}"/>
                </c:ext>
              </c:extLst>
            </c:dLbl>
            <c:dLbl>
              <c:idx val="1"/>
              <c:layout>
                <c:manualLayout>
                  <c:x val="6.5739395478790916E-2"/>
                  <c:y val="-4.40165433866221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chemeClr val="tx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98636863940394"/>
                      <c:h val="0.21800684005408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78C-456B-918F-85A7C4CFF8BD}"/>
                </c:ext>
              </c:extLst>
            </c:dLbl>
            <c:dLbl>
              <c:idx val="2"/>
              <c:layout>
                <c:manualLayout>
                  <c:x val="4.1848277029887394E-2"/>
                  <c:y val="-4.039290543227551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chemeClr val="tx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63220726441448"/>
                      <c:h val="0.222685118905591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78C-456B-918F-85A7C4CFF8BD}"/>
                </c:ext>
              </c:extLst>
            </c:dLbl>
            <c:dLbl>
              <c:idx val="3"/>
              <c:layout>
                <c:manualLayout>
                  <c:x val="0.22201337736008805"/>
                  <c:y val="-8.12519497571159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chemeClr val="tx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17407501481675"/>
                      <c:h val="0.155031401802518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78C-456B-918F-85A7C4CFF8BD}"/>
                </c:ext>
              </c:extLst>
            </c:dLbl>
            <c:dLbl>
              <c:idx val="4"/>
              <c:layout>
                <c:manualLayout>
                  <c:x val="0.32684646977267368"/>
                  <c:y val="6.01191693143620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8C-456B-918F-85A7C4CFF8B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chemeClr val="tx1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[1]令和5年度通期!$B$7:$B$11</c:f>
              <c:strCache>
                <c:ptCount val="5"/>
                <c:pt idx="0">
                  <c:v>多目的ホール</c:v>
                </c:pt>
                <c:pt idx="1">
                  <c:v>小会議室</c:v>
                </c:pt>
                <c:pt idx="2">
                  <c:v>中会議室</c:v>
                </c:pt>
                <c:pt idx="3">
                  <c:v>和室</c:v>
                </c:pt>
                <c:pt idx="4">
                  <c:v>調理室</c:v>
                </c:pt>
              </c:strCache>
            </c:strRef>
          </c:cat>
          <c:val>
            <c:numRef>
              <c:f>[1]令和5年度通期!$E$7:$E$11</c:f>
              <c:numCache>
                <c:formatCode>General</c:formatCode>
                <c:ptCount val="5"/>
                <c:pt idx="0">
                  <c:v>894</c:v>
                </c:pt>
                <c:pt idx="1">
                  <c:v>359</c:v>
                </c:pt>
                <c:pt idx="2">
                  <c:v>442</c:v>
                </c:pt>
                <c:pt idx="3">
                  <c:v>132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8C-456B-918F-85A7C4CFF8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19050"/>
  </c:spPr>
  <c:printSettings>
    <c:headerFooter/>
    <c:pageMargins b="0.75000000000001377" l="0.70000000000000062" r="0.70000000000000062" t="0.750000000000013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人数比率</a:t>
            </a:r>
          </a:p>
        </c:rich>
      </c:tx>
      <c:layout>
        <c:manualLayout>
          <c:xMode val="edge"/>
          <c:yMode val="edge"/>
          <c:x val="5.7752655526209697E-3"/>
          <c:y val="5.1364482523385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925892596758739"/>
          <c:y val="0.25868037328668247"/>
          <c:w val="0.5868786401699787"/>
          <c:h val="0.64189851268594289"/>
        </c:manualLayout>
      </c:layout>
      <c:pieChart>
        <c:varyColors val="1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 cap="sq">
              <a:miter lim="800000"/>
            </a:ln>
          </c:spPr>
          <c:dPt>
            <c:idx val="0"/>
            <c:bubble3D val="0"/>
            <c:spPr>
              <a:pattFill prst="narVert">
                <a:fgClr>
                  <a:schemeClr val="tx1"/>
                </a:fgClr>
                <a:bgClr>
                  <a:schemeClr val="bg1"/>
                </a:bgClr>
              </a:pattFill>
              <a:ln w="12700" cap="sq"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1-ED82-47A9-A24B-689B46B668A5}"/>
              </c:ext>
            </c:extLst>
          </c:dPt>
          <c:dPt>
            <c:idx val="1"/>
            <c:bubble3D val="0"/>
            <c:spPr>
              <a:pattFill prst="horzBrick">
                <a:fgClr>
                  <a:schemeClr val="tx1"/>
                </a:fgClr>
                <a:bgClr>
                  <a:schemeClr val="bg1"/>
                </a:bgClr>
              </a:pattFill>
              <a:ln w="12700" cap="sq">
                <a:solidFill>
                  <a:schemeClr val="tx1"/>
                </a:solidFill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3-ED82-47A9-A24B-689B46B668A5}"/>
              </c:ext>
            </c:extLst>
          </c:dPt>
          <c:dPt>
            <c:idx val="2"/>
            <c:bubble3D val="0"/>
            <c:spPr>
              <a:pattFill prst="lgCheck">
                <a:fgClr>
                  <a:schemeClr val="tx1"/>
                </a:fgClr>
                <a:bgClr>
                  <a:schemeClr val="bg1"/>
                </a:bgClr>
              </a:pattFill>
              <a:ln w="12700" cap="sq">
                <a:solidFill>
                  <a:schemeClr val="tx1"/>
                </a:solidFill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5-ED82-47A9-A24B-689B46B668A5}"/>
              </c:ext>
            </c:extLst>
          </c:dPt>
          <c:dPt>
            <c:idx val="3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12700" cap="sq">
                <a:solidFill>
                  <a:schemeClr val="tx1"/>
                </a:solidFill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7-ED82-47A9-A24B-689B46B668A5}"/>
              </c:ext>
            </c:extLst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 cap="sq">
                <a:solidFill>
                  <a:schemeClr val="tx1"/>
                </a:solidFill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9-ED82-47A9-A24B-689B46B668A5}"/>
              </c:ext>
            </c:extLst>
          </c:dPt>
          <c:dLbls>
            <c:dLbl>
              <c:idx val="0"/>
              <c:layout>
                <c:manualLayout>
                  <c:x val="-8.0491767942348386E-2"/>
                  <c:y val="-0.12945733896500594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  <a:miter lim="800000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91741347412405"/>
                      <c:h val="0.262167607836899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D82-47A9-A24B-689B46B668A5}"/>
                </c:ext>
              </c:extLst>
            </c:dLbl>
            <c:dLbl>
              <c:idx val="1"/>
              <c:layout>
                <c:manualLayout>
                  <c:x val="2.397753281586338E-2"/>
                  <c:y val="1.4339365474052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chemeClr val="tx1"/>
                  </a:solidFill>
                  <a:miter lim="800000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82-47A9-A24B-689B46B668A5}"/>
                </c:ext>
              </c:extLst>
            </c:dLbl>
            <c:dLbl>
              <c:idx val="2"/>
              <c:layout>
                <c:manualLayout>
                  <c:x val="6.7718867013732018E-2"/>
                  <c:y val="0.11192561336531494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chemeClr val="tx1"/>
                  </a:solidFill>
                  <a:miter lim="800000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26156909712246"/>
                      <c:h val="0.2097844587608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D82-47A9-A24B-689B46B668A5}"/>
                </c:ext>
              </c:extLst>
            </c:dLbl>
            <c:dLbl>
              <c:idx val="3"/>
              <c:layout>
                <c:manualLayout>
                  <c:x val="2.5309361717380789E-2"/>
                  <c:y val="-4.1879124529380848E-2"/>
                </c:manualLayout>
              </c:layout>
              <c:spPr>
                <a:noFill/>
                <a:ln>
                  <a:solidFill>
                    <a:schemeClr val="tx1"/>
                  </a:solidFill>
                  <a:miter lim="800000"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90685294432241"/>
                      <c:h val="0.166032352973680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D82-47A9-A24B-689B46B668A5}"/>
                </c:ext>
              </c:extLst>
            </c:dLbl>
            <c:dLbl>
              <c:idx val="4"/>
              <c:layout>
                <c:manualLayout>
                  <c:x val="0.2610408116413131"/>
                  <c:y val="5.43493115992079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82-47A9-A24B-689B46B668A5}"/>
                </c:ext>
              </c:extLst>
            </c:dLbl>
            <c:spPr>
              <a:noFill/>
              <a:ln>
                <a:solidFill>
                  <a:schemeClr val="tx1"/>
                </a:solidFill>
                <a:miter lim="800000"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[1]令和5年度通期!$B$7:$B$11</c:f>
              <c:strCache>
                <c:ptCount val="5"/>
                <c:pt idx="0">
                  <c:v>多目的ホール</c:v>
                </c:pt>
                <c:pt idx="1">
                  <c:v>小会議室</c:v>
                </c:pt>
                <c:pt idx="2">
                  <c:v>中会議室</c:v>
                </c:pt>
                <c:pt idx="3">
                  <c:v>和室</c:v>
                </c:pt>
                <c:pt idx="4">
                  <c:v>調理室</c:v>
                </c:pt>
              </c:strCache>
            </c:strRef>
          </c:cat>
          <c:val>
            <c:numRef>
              <c:f>[1]令和5年度通期!$F$7:$F$11</c:f>
              <c:numCache>
                <c:formatCode>General</c:formatCode>
                <c:ptCount val="5"/>
                <c:pt idx="0">
                  <c:v>20445</c:v>
                </c:pt>
                <c:pt idx="1">
                  <c:v>4107</c:v>
                </c:pt>
                <c:pt idx="2">
                  <c:v>6672</c:v>
                </c:pt>
                <c:pt idx="3">
                  <c:v>927</c:v>
                </c:pt>
                <c:pt idx="4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82-47A9-A24B-689B46B668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</c:spPr>
    </c:plotArea>
    <c:plotVisOnly val="1"/>
    <c:dispBlanksAs val="zero"/>
    <c:showDLblsOverMax val="0"/>
  </c:chart>
  <c:spPr>
    <a:ln w="19050"/>
  </c:spPr>
  <c:printSettings>
    <c:headerFooter/>
    <c:pageMargins b="0.75000000000001377" l="0.70000000000000062" r="0.70000000000000062" t="0.75000000000001377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512110036878307E-2"/>
          <c:y val="3.9162326931355802E-2"/>
          <c:w val="0.77227781274488283"/>
          <c:h val="0.8240611590217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[1]令和5年度通期!$P$18</c:f>
              <c:strCache>
                <c:ptCount val="1"/>
                <c:pt idx="0">
                  <c:v>R 3年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 w="15875" cmpd="sng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[1]令和5年度通期!$M$19:$M$30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[1]令和5年度通期!$P$19:$P$30</c:f>
              <c:numCache>
                <c:formatCode>General</c:formatCode>
                <c:ptCount val="12"/>
                <c:pt idx="0">
                  <c:v>2204</c:v>
                </c:pt>
                <c:pt idx="1">
                  <c:v>1955</c:v>
                </c:pt>
                <c:pt idx="2">
                  <c:v>2639</c:v>
                </c:pt>
                <c:pt idx="3">
                  <c:v>2223</c:v>
                </c:pt>
                <c:pt idx="4">
                  <c:v>1306</c:v>
                </c:pt>
                <c:pt idx="5">
                  <c:v>1743</c:v>
                </c:pt>
                <c:pt idx="6">
                  <c:v>2115</c:v>
                </c:pt>
                <c:pt idx="7">
                  <c:v>2121</c:v>
                </c:pt>
                <c:pt idx="8">
                  <c:v>2550</c:v>
                </c:pt>
                <c:pt idx="9">
                  <c:v>1774</c:v>
                </c:pt>
                <c:pt idx="10">
                  <c:v>1963</c:v>
                </c:pt>
                <c:pt idx="11">
                  <c:v>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5-4913-9FE1-9EBE63D5B50D}"/>
            </c:ext>
          </c:extLst>
        </c:ser>
        <c:ser>
          <c:idx val="1"/>
          <c:order val="1"/>
          <c:tx>
            <c:strRef>
              <c:f>[1]令和5年度通期!$Q$18</c:f>
              <c:strCache>
                <c:ptCount val="1"/>
                <c:pt idx="0">
                  <c:v>R 4年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15875">
              <a:solidFill>
                <a:schemeClr val="tx1"/>
              </a:solidFill>
            </a:ln>
          </c:spPr>
          <c:invertIfNegative val="0"/>
          <c:cat>
            <c:strRef>
              <c:f>[1]令和5年度通期!$M$19:$M$30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[1]令和5年度通期!$Q$19:$Q$30</c:f>
              <c:numCache>
                <c:formatCode>General</c:formatCode>
                <c:ptCount val="12"/>
                <c:pt idx="0">
                  <c:v>2295</c:v>
                </c:pt>
                <c:pt idx="1">
                  <c:v>2356</c:v>
                </c:pt>
                <c:pt idx="2">
                  <c:v>2171</c:v>
                </c:pt>
                <c:pt idx="3">
                  <c:v>2701</c:v>
                </c:pt>
                <c:pt idx="4">
                  <c:v>1912</c:v>
                </c:pt>
                <c:pt idx="5">
                  <c:v>2245</c:v>
                </c:pt>
                <c:pt idx="6">
                  <c:v>3193</c:v>
                </c:pt>
                <c:pt idx="7">
                  <c:v>2306</c:v>
                </c:pt>
                <c:pt idx="8">
                  <c:v>2132</c:v>
                </c:pt>
                <c:pt idx="9">
                  <c:v>2051</c:v>
                </c:pt>
                <c:pt idx="10">
                  <c:v>2433</c:v>
                </c:pt>
                <c:pt idx="11">
                  <c:v>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5-4913-9FE1-9EBE63D5B50D}"/>
            </c:ext>
          </c:extLst>
        </c:ser>
        <c:ser>
          <c:idx val="2"/>
          <c:order val="2"/>
          <c:tx>
            <c:strRef>
              <c:f>[1]令和5年度通期!$R$18</c:f>
              <c:strCache>
                <c:ptCount val="1"/>
                <c:pt idx="0">
                  <c:v>R 5年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 w="15875">
              <a:solidFill>
                <a:schemeClr val="tx1"/>
              </a:solidFill>
            </a:ln>
          </c:spPr>
          <c:invertIfNegative val="0"/>
          <c:cat>
            <c:strRef>
              <c:f>[1]令和5年度通期!$M$19:$M$30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[1]令和5年度通期!$R$19:$R$30</c:f>
              <c:numCache>
                <c:formatCode>General</c:formatCode>
                <c:ptCount val="12"/>
                <c:pt idx="0">
                  <c:v>2309</c:v>
                </c:pt>
                <c:pt idx="1">
                  <c:v>2448</c:v>
                </c:pt>
                <c:pt idx="2">
                  <c:v>2221</c:v>
                </c:pt>
                <c:pt idx="3">
                  <c:v>2468</c:v>
                </c:pt>
                <c:pt idx="4">
                  <c:v>1823</c:v>
                </c:pt>
                <c:pt idx="5">
                  <c:v>3114</c:v>
                </c:pt>
                <c:pt idx="6">
                  <c:v>3872</c:v>
                </c:pt>
                <c:pt idx="7">
                  <c:v>3400</c:v>
                </c:pt>
                <c:pt idx="8">
                  <c:v>2947</c:v>
                </c:pt>
                <c:pt idx="9">
                  <c:v>2440</c:v>
                </c:pt>
                <c:pt idx="10">
                  <c:v>2757</c:v>
                </c:pt>
                <c:pt idx="11">
                  <c:v>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5-4913-9FE1-9EBE63D5B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78368"/>
        <c:axId val="210792448"/>
      </c:barChart>
      <c:catAx>
        <c:axId val="21077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792448"/>
        <c:crosses val="autoZero"/>
        <c:auto val="1"/>
        <c:lblAlgn val="ctr"/>
        <c:lblOffset val="100"/>
        <c:noMultiLvlLbl val="0"/>
      </c:catAx>
      <c:valAx>
        <c:axId val="21079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778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19050"/>
  </c:sp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月次利用件数状況</a:t>
            </a:r>
          </a:p>
        </c:rich>
      </c:tx>
      <c:layout>
        <c:manualLayout>
          <c:xMode val="edge"/>
          <c:yMode val="edge"/>
          <c:x val="0.30145207096637688"/>
          <c:y val="2.91970802919707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0561797752809022E-2"/>
          <c:y val="5.4687500000000014E-2"/>
          <c:w val="0.82584269662921717"/>
          <c:h val="0.765625000000005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[2]Sheet1!$D$49</c:f>
              <c:strCache>
                <c:ptCount val="1"/>
                <c:pt idx="0">
                  <c:v>ホール</c:v>
                </c:pt>
              </c:strCache>
            </c:strRef>
          </c:tx>
          <c:invertIfNegative val="0"/>
          <c:cat>
            <c:strRef>
              <c:f>[2]Sheet1!$C$50:$C$61</c:f>
              <c:strCache>
                <c:ptCount val="12"/>
                <c:pt idx="0">
                  <c:v>　４月</c:v>
                </c:pt>
                <c:pt idx="1">
                  <c:v>　５月</c:v>
                </c:pt>
                <c:pt idx="2">
                  <c:v>　６月</c:v>
                </c:pt>
                <c:pt idx="3">
                  <c:v>　７月</c:v>
                </c:pt>
                <c:pt idx="4">
                  <c:v>　８月</c:v>
                </c:pt>
                <c:pt idx="5">
                  <c:v>　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　１月</c:v>
                </c:pt>
                <c:pt idx="10">
                  <c:v>　２月</c:v>
                </c:pt>
                <c:pt idx="11">
                  <c:v>　３月</c:v>
                </c:pt>
              </c:strCache>
            </c:strRef>
          </c:cat>
          <c:val>
            <c:numRef>
              <c:f>[2]Sheet1!$D$50:$D$61</c:f>
              <c:numCache>
                <c:formatCode>General</c:formatCode>
                <c:ptCount val="12"/>
                <c:pt idx="0">
                  <c:v>17</c:v>
                </c:pt>
                <c:pt idx="1">
                  <c:v>15</c:v>
                </c:pt>
                <c:pt idx="2">
                  <c:v>19</c:v>
                </c:pt>
                <c:pt idx="3">
                  <c:v>20</c:v>
                </c:pt>
                <c:pt idx="4">
                  <c:v>19</c:v>
                </c:pt>
                <c:pt idx="5">
                  <c:v>18</c:v>
                </c:pt>
                <c:pt idx="6">
                  <c:v>27</c:v>
                </c:pt>
                <c:pt idx="7">
                  <c:v>21</c:v>
                </c:pt>
                <c:pt idx="8">
                  <c:v>26</c:v>
                </c:pt>
                <c:pt idx="9">
                  <c:v>16</c:v>
                </c:pt>
                <c:pt idx="10">
                  <c:v>24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F-4F24-A488-7AA99A327265}"/>
            </c:ext>
          </c:extLst>
        </c:ser>
        <c:ser>
          <c:idx val="1"/>
          <c:order val="1"/>
          <c:tx>
            <c:strRef>
              <c:f>[2]Sheet1!$E$49</c:f>
              <c:strCache>
                <c:ptCount val="1"/>
                <c:pt idx="0">
                  <c:v>洋室</c:v>
                </c:pt>
              </c:strCache>
            </c:strRef>
          </c:tx>
          <c:invertIfNegative val="0"/>
          <c:cat>
            <c:strRef>
              <c:f>[2]Sheet1!$C$50:$C$61</c:f>
              <c:strCache>
                <c:ptCount val="12"/>
                <c:pt idx="0">
                  <c:v>　４月</c:v>
                </c:pt>
                <c:pt idx="1">
                  <c:v>　５月</c:v>
                </c:pt>
                <c:pt idx="2">
                  <c:v>　６月</c:v>
                </c:pt>
                <c:pt idx="3">
                  <c:v>　７月</c:v>
                </c:pt>
                <c:pt idx="4">
                  <c:v>　８月</c:v>
                </c:pt>
                <c:pt idx="5">
                  <c:v>　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　１月</c:v>
                </c:pt>
                <c:pt idx="10">
                  <c:v>　２月</c:v>
                </c:pt>
                <c:pt idx="11">
                  <c:v>　３月</c:v>
                </c:pt>
              </c:strCache>
            </c:strRef>
          </c:cat>
          <c:val>
            <c:numRef>
              <c:f>[2]Sheet1!$E$50:$E$61</c:f>
              <c:numCache>
                <c:formatCode>General</c:formatCode>
                <c:ptCount val="12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2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1F-4F24-A488-7AA99A327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905728"/>
        <c:axId val="100907264"/>
      </c:barChart>
      <c:catAx>
        <c:axId val="1009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07264"/>
        <c:crosses val="autoZero"/>
        <c:auto val="1"/>
        <c:lblAlgn val="ctr"/>
        <c:lblOffset val="100"/>
        <c:noMultiLvlLbl val="0"/>
      </c:catAx>
      <c:valAx>
        <c:axId val="10090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05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月次利用件数状況</a:t>
            </a:r>
          </a:p>
        </c:rich>
      </c:tx>
      <c:layout>
        <c:manualLayout>
          <c:xMode val="edge"/>
          <c:yMode val="edge"/>
          <c:x val="0.30145207096637688"/>
          <c:y val="2.91970802919707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0561797752809022E-2"/>
          <c:y val="5.4687500000000014E-2"/>
          <c:w val="0.82584269662921717"/>
          <c:h val="0.765625000000005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[3]Sheet1!$D$49</c:f>
              <c:strCache>
                <c:ptCount val="1"/>
                <c:pt idx="0">
                  <c:v>ホール</c:v>
                </c:pt>
              </c:strCache>
            </c:strRef>
          </c:tx>
          <c:invertIfNegative val="0"/>
          <c:cat>
            <c:strRef>
              <c:f>[3]Sheet1!$C$50:$C$61</c:f>
              <c:strCache>
                <c:ptCount val="12"/>
                <c:pt idx="0">
                  <c:v>　４月</c:v>
                </c:pt>
                <c:pt idx="1">
                  <c:v>　５月</c:v>
                </c:pt>
                <c:pt idx="2">
                  <c:v>　６月</c:v>
                </c:pt>
                <c:pt idx="3">
                  <c:v>　７月</c:v>
                </c:pt>
                <c:pt idx="4">
                  <c:v>　８月</c:v>
                </c:pt>
                <c:pt idx="5">
                  <c:v>　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　１月</c:v>
                </c:pt>
                <c:pt idx="10">
                  <c:v>　２月</c:v>
                </c:pt>
                <c:pt idx="11">
                  <c:v>　３月</c:v>
                </c:pt>
              </c:strCache>
            </c:strRef>
          </c:cat>
          <c:val>
            <c:numRef>
              <c:f>[3]Sheet1!$D$50:$D$61</c:f>
              <c:numCache>
                <c:formatCode>General</c:formatCode>
                <c:ptCount val="12"/>
                <c:pt idx="0">
                  <c:v>28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23</c:v>
                </c:pt>
                <c:pt idx="5">
                  <c:v>22</c:v>
                </c:pt>
                <c:pt idx="6">
                  <c:v>23</c:v>
                </c:pt>
                <c:pt idx="7">
                  <c:v>20</c:v>
                </c:pt>
                <c:pt idx="8">
                  <c:v>27</c:v>
                </c:pt>
                <c:pt idx="9">
                  <c:v>18</c:v>
                </c:pt>
                <c:pt idx="10">
                  <c:v>20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3-4975-B1D0-4BD24E883EA9}"/>
            </c:ext>
          </c:extLst>
        </c:ser>
        <c:ser>
          <c:idx val="1"/>
          <c:order val="1"/>
          <c:tx>
            <c:strRef>
              <c:f>[3]Sheet1!$E$49</c:f>
              <c:strCache>
                <c:ptCount val="1"/>
                <c:pt idx="0">
                  <c:v>洋室</c:v>
                </c:pt>
              </c:strCache>
            </c:strRef>
          </c:tx>
          <c:invertIfNegative val="0"/>
          <c:cat>
            <c:strRef>
              <c:f>[3]Sheet1!$C$50:$C$61</c:f>
              <c:strCache>
                <c:ptCount val="12"/>
                <c:pt idx="0">
                  <c:v>　４月</c:v>
                </c:pt>
                <c:pt idx="1">
                  <c:v>　５月</c:v>
                </c:pt>
                <c:pt idx="2">
                  <c:v>　６月</c:v>
                </c:pt>
                <c:pt idx="3">
                  <c:v>　７月</c:v>
                </c:pt>
                <c:pt idx="4">
                  <c:v>　８月</c:v>
                </c:pt>
                <c:pt idx="5">
                  <c:v>　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　１月</c:v>
                </c:pt>
                <c:pt idx="10">
                  <c:v>　２月</c:v>
                </c:pt>
                <c:pt idx="11">
                  <c:v>　３月</c:v>
                </c:pt>
              </c:strCache>
            </c:strRef>
          </c:cat>
          <c:val>
            <c:numRef>
              <c:f>[3]Sheet1!$E$50:$E$61</c:f>
              <c:numCache>
                <c:formatCode>General</c:formatCode>
                <c:ptCount val="12"/>
                <c:pt idx="0">
                  <c:v>15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14</c:v>
                </c:pt>
                <c:pt idx="9">
                  <c:v>6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3-4975-B1D0-4BD24E883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905728"/>
        <c:axId val="100907264"/>
      </c:barChart>
      <c:catAx>
        <c:axId val="1009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07264"/>
        <c:crosses val="autoZero"/>
        <c:auto val="1"/>
        <c:lblAlgn val="ctr"/>
        <c:lblOffset val="100"/>
        <c:noMultiLvlLbl val="0"/>
      </c:catAx>
      <c:valAx>
        <c:axId val="10090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05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部屋別利用比率</a:t>
            </a:r>
          </a:p>
        </c:rich>
      </c:tx>
      <c:overlay val="0"/>
    </c:title>
    <c:autoTitleDeleted val="0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313644422765736"/>
          <c:y val="0.26096866096866356"/>
          <c:w val="0.45528455284552843"/>
          <c:h val="0.62592592592592589"/>
        </c:manualLayout>
      </c:layout>
      <c:pie3DChart>
        <c:varyColors val="1"/>
        <c:ser>
          <c:idx val="0"/>
          <c:order val="0"/>
          <c:explosion val="7"/>
          <c:dLbls>
            <c:dLbl>
              <c:idx val="0"/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C4-4156-A71E-46A7966F2C8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b="1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C4-4156-A71E-46A7966F2C8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[3]Sheet1!$D$49:$E$49</c:f>
              <c:strCache>
                <c:ptCount val="2"/>
                <c:pt idx="0">
                  <c:v>ホール</c:v>
                </c:pt>
                <c:pt idx="1">
                  <c:v>洋室</c:v>
                </c:pt>
              </c:strCache>
            </c:strRef>
          </c:cat>
          <c:val>
            <c:numRef>
              <c:f>[3]Sheet1!$D$62:$E$62</c:f>
              <c:numCache>
                <c:formatCode>General</c:formatCode>
                <c:ptCount val="2"/>
                <c:pt idx="0">
                  <c:v>271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C4-4156-A71E-46A7966F2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月次利用件数状況</a:t>
            </a:r>
          </a:p>
        </c:rich>
      </c:tx>
      <c:layout>
        <c:manualLayout>
          <c:xMode val="edge"/>
          <c:yMode val="edge"/>
          <c:x val="0.40430017676361885"/>
          <c:y val="4.5977011494252873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[4]Sheet1!$D$48</c:f>
              <c:strCache>
                <c:ptCount val="1"/>
                <c:pt idx="0">
                  <c:v>ホール</c:v>
                </c:pt>
              </c:strCache>
            </c:strRef>
          </c:tx>
          <c:invertIfNegative val="0"/>
          <c:cat>
            <c:strRef>
              <c:f>[4]Sheet1!$C$49:$C$60</c:f>
              <c:strCache>
                <c:ptCount val="12"/>
                <c:pt idx="0">
                  <c:v>　４月</c:v>
                </c:pt>
                <c:pt idx="1">
                  <c:v>　５月</c:v>
                </c:pt>
                <c:pt idx="2">
                  <c:v>　６月</c:v>
                </c:pt>
                <c:pt idx="3">
                  <c:v>　７月</c:v>
                </c:pt>
                <c:pt idx="4">
                  <c:v>　８月</c:v>
                </c:pt>
                <c:pt idx="5">
                  <c:v>　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　１月</c:v>
                </c:pt>
                <c:pt idx="10">
                  <c:v>　２月</c:v>
                </c:pt>
                <c:pt idx="11">
                  <c:v>　３月</c:v>
                </c:pt>
              </c:strCache>
            </c:strRef>
          </c:cat>
          <c:val>
            <c:numRef>
              <c:f>[4]Sheet1!$D$49:$D$60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23</c:v>
                </c:pt>
                <c:pt idx="3">
                  <c:v>25</c:v>
                </c:pt>
                <c:pt idx="4">
                  <c:v>24</c:v>
                </c:pt>
                <c:pt idx="5">
                  <c:v>25</c:v>
                </c:pt>
                <c:pt idx="6">
                  <c:v>21</c:v>
                </c:pt>
                <c:pt idx="7">
                  <c:v>26</c:v>
                </c:pt>
                <c:pt idx="8">
                  <c:v>26</c:v>
                </c:pt>
                <c:pt idx="9">
                  <c:v>24</c:v>
                </c:pt>
                <c:pt idx="10">
                  <c:v>22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F-4DEC-804F-7C8F01BE2415}"/>
            </c:ext>
          </c:extLst>
        </c:ser>
        <c:ser>
          <c:idx val="1"/>
          <c:order val="1"/>
          <c:tx>
            <c:strRef>
              <c:f>[4]Sheet1!$E$48</c:f>
              <c:strCache>
                <c:ptCount val="1"/>
                <c:pt idx="0">
                  <c:v>洋室</c:v>
                </c:pt>
              </c:strCache>
            </c:strRef>
          </c:tx>
          <c:invertIfNegative val="0"/>
          <c:cat>
            <c:strRef>
              <c:f>[4]Sheet1!$C$49:$C$60</c:f>
              <c:strCache>
                <c:ptCount val="12"/>
                <c:pt idx="0">
                  <c:v>　４月</c:v>
                </c:pt>
                <c:pt idx="1">
                  <c:v>　５月</c:v>
                </c:pt>
                <c:pt idx="2">
                  <c:v>　６月</c:v>
                </c:pt>
                <c:pt idx="3">
                  <c:v>　７月</c:v>
                </c:pt>
                <c:pt idx="4">
                  <c:v>　８月</c:v>
                </c:pt>
                <c:pt idx="5">
                  <c:v>　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　１月</c:v>
                </c:pt>
                <c:pt idx="10">
                  <c:v>　２月</c:v>
                </c:pt>
                <c:pt idx="11">
                  <c:v>　３月</c:v>
                </c:pt>
              </c:strCache>
            </c:strRef>
          </c:cat>
          <c:val>
            <c:numRef>
              <c:f>[4]Sheet1!$E$49:$E$60</c:f>
              <c:numCache>
                <c:formatCode>General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27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28</c:v>
                </c:pt>
                <c:pt idx="7">
                  <c:v>29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F-4DEC-804F-7C8F01BE2415}"/>
            </c:ext>
          </c:extLst>
        </c:ser>
        <c:ser>
          <c:idx val="2"/>
          <c:order val="2"/>
          <c:tx>
            <c:strRef>
              <c:f>[4]Sheet1!$F$48</c:f>
              <c:strCache>
                <c:ptCount val="1"/>
                <c:pt idx="0">
                  <c:v>和室</c:v>
                </c:pt>
              </c:strCache>
            </c:strRef>
          </c:tx>
          <c:invertIfNegative val="0"/>
          <c:cat>
            <c:strRef>
              <c:f>[4]Sheet1!$C$49:$C$60</c:f>
              <c:strCache>
                <c:ptCount val="12"/>
                <c:pt idx="0">
                  <c:v>　４月</c:v>
                </c:pt>
                <c:pt idx="1">
                  <c:v>　５月</c:v>
                </c:pt>
                <c:pt idx="2">
                  <c:v>　６月</c:v>
                </c:pt>
                <c:pt idx="3">
                  <c:v>　７月</c:v>
                </c:pt>
                <c:pt idx="4">
                  <c:v>　８月</c:v>
                </c:pt>
                <c:pt idx="5">
                  <c:v>　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　１月</c:v>
                </c:pt>
                <c:pt idx="10">
                  <c:v>　２月</c:v>
                </c:pt>
                <c:pt idx="11">
                  <c:v>　３月</c:v>
                </c:pt>
              </c:strCache>
            </c:strRef>
          </c:cat>
          <c:val>
            <c:numRef>
              <c:f>[4]Sheet1!$F$49:$F$60</c:f>
              <c:numCache>
                <c:formatCode>General</c:formatCode>
                <c:ptCount val="12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CF-4DEC-804F-7C8F01BE2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92588688"/>
        <c:axId val="1"/>
      </c:barChart>
      <c:catAx>
        <c:axId val="49258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258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部屋別利用比率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D0-4570-838C-2BBA518849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D0-4570-838C-2BBA518849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D0-4570-838C-2BBA518849C6}"/>
              </c:ext>
            </c:extLst>
          </c:dPt>
          <c:dLbls>
            <c:dLbl>
              <c:idx val="0"/>
              <c:layout>
                <c:manualLayout>
                  <c:x val="7.8044905958807545E-2"/>
                  <c:y val="-6.16154957374514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D0-4570-838C-2BBA518849C6}"/>
                </c:ext>
              </c:extLst>
            </c:dLbl>
            <c:dLbl>
              <c:idx val="1"/>
              <c:layout>
                <c:manualLayout>
                  <c:x val="-4.0954165663789843E-2"/>
                  <c:y val="-6.92913385826771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D0-4570-838C-2BBA518849C6}"/>
                </c:ext>
              </c:extLst>
            </c:dLbl>
            <c:dLbl>
              <c:idx val="2"/>
              <c:layout>
                <c:manualLayout>
                  <c:x val="-5.1182821579616955E-2"/>
                  <c:y val="3.010112108079513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D0-4570-838C-2BBA518849C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[4]Sheet1!$D$48:$F$48</c:f>
              <c:strCache>
                <c:ptCount val="3"/>
                <c:pt idx="0">
                  <c:v>ホール</c:v>
                </c:pt>
                <c:pt idx="1">
                  <c:v>洋室</c:v>
                </c:pt>
                <c:pt idx="2">
                  <c:v>和室</c:v>
                </c:pt>
              </c:strCache>
            </c:strRef>
          </c:cat>
          <c:val>
            <c:numRef>
              <c:f>[4]Sheet1!$D$61:$F$61</c:f>
              <c:numCache>
                <c:formatCode>General</c:formatCode>
                <c:ptCount val="3"/>
                <c:pt idx="0">
                  <c:v>296</c:v>
                </c:pt>
                <c:pt idx="1">
                  <c:v>340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D0-4570-838C-2BBA51884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38101</xdr:rowOff>
    </xdr:from>
    <xdr:to>
      <xdr:col>4</xdr:col>
      <xdr:colOff>95250</xdr:colOff>
      <xdr:row>26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43B65A6-7ED9-47D6-83BC-C051AAB28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13</xdr:row>
      <xdr:rowOff>19051</xdr:rowOff>
    </xdr:from>
    <xdr:to>
      <xdr:col>8</xdr:col>
      <xdr:colOff>0</xdr:colOff>
      <xdr:row>26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89334BF-9F5F-48C6-B082-6F3D9F278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66675</xdr:rowOff>
    </xdr:from>
    <xdr:to>
      <xdr:col>7</xdr:col>
      <xdr:colOff>533400</xdr:colOff>
      <xdr:row>49</xdr:row>
      <xdr:rowOff>104775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CB24374-12D9-4C9C-9095-1D57567B3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1121462</xdr:colOff>
      <xdr:row>28</xdr:row>
      <xdr:rowOff>19051</xdr:rowOff>
    </xdr:from>
    <xdr:ext cx="3338735" cy="43815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8726781-8B35-4939-83D9-63C7DD00E20B}"/>
            </a:ext>
          </a:extLst>
        </xdr:cNvPr>
        <xdr:cNvSpPr/>
      </xdr:nvSpPr>
      <xdr:spPr>
        <a:xfrm>
          <a:off x="1550087" y="5000626"/>
          <a:ext cx="3338735" cy="438150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2000" b="1" cap="none" spc="50">
              <a:ln w="11430"/>
              <a:solidFill>
                <a:sysClr val="windowText" lastClr="0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月別利用人数年度推移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18</xdr:row>
      <xdr:rowOff>95250</xdr:rowOff>
    </xdr:from>
    <xdr:to>
      <xdr:col>9</xdr:col>
      <xdr:colOff>638176</xdr:colOff>
      <xdr:row>32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C9D72AF8-F1D6-4B0A-833E-1C8051A64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95250</xdr:rowOff>
    </xdr:from>
    <xdr:to>
      <xdr:col>11</xdr:col>
      <xdr:colOff>600075</xdr:colOff>
      <xdr:row>32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F65C32E-D276-466E-983C-8160B5D36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219075</xdr:colOff>
      <xdr:row>35</xdr:row>
      <xdr:rowOff>200025</xdr:rowOff>
    </xdr:from>
    <xdr:to>
      <xdr:col>12</xdr:col>
      <xdr:colOff>0</xdr:colOff>
      <xdr:row>49</xdr:row>
      <xdr:rowOff>76200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66B1E93-CEC6-4F05-8D57-F49D7E0BC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19</xdr:row>
      <xdr:rowOff>114300</xdr:rowOff>
    </xdr:from>
    <xdr:to>
      <xdr:col>14</xdr:col>
      <xdr:colOff>666750</xdr:colOff>
      <xdr:row>31</xdr:row>
      <xdr:rowOff>133350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FB92A6A3-5BF2-4F7B-BD0E-8E8992C35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33</xdr:row>
      <xdr:rowOff>200025</xdr:rowOff>
    </xdr:from>
    <xdr:to>
      <xdr:col>14</xdr:col>
      <xdr:colOff>409575</xdr:colOff>
      <xdr:row>46</xdr:row>
      <xdr:rowOff>161925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6C55C8A0-3F06-4F79-8FF6-968B2CD34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KC\Documents\&#39640;&#28006;\&#12479;&#12459;&#12454;&#12521;&#12288;&#20132;&#27969;&#12475;&#12531;&#12479;&#12540;&#21033;&#29992;&#23455;&#32318;&#22577;&#21578;\2023&#24180;&#24230;&#65288;&#20196;&#21644;5&#24180;&#24230;&#65289;\2023&#24180;&#24230;&#65288;&#20196;&#21644;5&#24180;&#24230;&#65289;&#36890;&#26399;\&#26412;&#25991;\2023&#24180;&#24230;&#12288;&#36890;&#26399;&#12288;&#21033;&#29992;&#23455;&#32318;%20.xlsx" TargetMode="External"/><Relationship Id="rId1" Type="http://schemas.openxmlformats.org/officeDocument/2006/relationships/externalLinkPath" Target="/Users/RKC/Documents/&#39640;&#28006;/&#12479;&#12459;&#12454;&#12521;&#12288;&#20132;&#27969;&#12475;&#12531;&#12479;&#12540;&#21033;&#29992;&#23455;&#32318;&#22577;&#21578;/2023&#24180;&#24230;&#65288;&#20196;&#21644;5&#24180;&#24230;&#65289;/2023&#24180;&#24230;&#65288;&#20196;&#21644;5&#24180;&#24230;&#65289;&#36890;&#26399;/&#26412;&#25991;/2023&#24180;&#24230;&#12288;&#36890;&#26399;&#12288;&#21033;&#29992;&#23455;&#32318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KC/Documents/&#39640;&#28006;/&#12479;&#12459;&#12454;&#12521;&#12288;&#33258;&#27835;&#20250;&#39208;&#12539;&#12463;&#12521;&#12502;&#12495;&#12454;&#12473;&#21033;&#29992;&#23455;&#32318;&#22577;&#21578;/&#33258;&#27835;&#20250;&#39208;&#12539;&#12463;&#12521;&#12502;&#12495;&#12454;&#12473;%20&#20196;&#21644;3&#24180;&#24230;/&#33258;&#27835;&#20250;&#39208;&#21033;&#29992;&#23455;&#32318;%20&#20196;&#21644;3&#24180;&#24230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KC\Documents\&#39640;&#28006;\&#12479;&#12459;&#12454;&#12521;&#12288;&#33258;&#27835;&#20250;&#39208;&#12539;&#12463;&#12521;&#12502;&#12495;&#12454;&#12473;&#21033;&#29992;&#23455;&#32318;&#22577;&#21578;\&#33258;&#27835;&#20250;&#39208;&#12539;&#12463;&#12521;&#12502;&#12495;&#12454;&#12473;%20&#20196;&#21644;5&#24180;&#24230;\&#33258;&#27835;&#20250;&#39208;&#21033;&#29992;&#23455;&#32318;%20&#20196;&#21644;5&#24180;&#24230;.xlsx" TargetMode="External"/><Relationship Id="rId1" Type="http://schemas.openxmlformats.org/officeDocument/2006/relationships/externalLinkPath" Target="/Users/RKC/Documents/&#39640;&#28006;/&#12479;&#12459;&#12454;&#12521;&#12288;&#33258;&#27835;&#20250;&#39208;&#12539;&#12463;&#12521;&#12502;&#12495;&#12454;&#12473;&#21033;&#29992;&#23455;&#32318;&#22577;&#21578;/&#33258;&#27835;&#20250;&#39208;&#12539;&#12463;&#12521;&#12502;&#12495;&#12454;&#12473;%20&#20196;&#21644;5&#24180;&#24230;/&#33258;&#27835;&#20250;&#39208;&#21033;&#29992;&#23455;&#32318;%20&#20196;&#21644;5&#24180;&#24230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KC\Documents\&#39640;&#28006;\&#12479;&#12459;&#12454;&#12521;&#12288;&#33258;&#27835;&#20250;&#39208;&#12539;&#12463;&#12521;&#12502;&#12495;&#12454;&#12473;&#21033;&#29992;&#23455;&#32318;&#22577;&#21578;\&#33258;&#27835;&#20250;&#39208;&#12539;&#12463;&#12521;&#12502;&#12495;&#12454;&#12473;%20&#20196;&#21644;5&#24180;&#24230;\&#12463;&#12521;&#12502;&#12495;&#12454;&#12473;&#21033;&#29992;&#23455;&#32318;%20&#20196;&#21644;5&#24180;&#24230;.xls" TargetMode="External"/><Relationship Id="rId1" Type="http://schemas.openxmlformats.org/officeDocument/2006/relationships/externalLinkPath" Target="/Users/RKC/Documents/&#39640;&#28006;/&#12479;&#12459;&#12454;&#12521;&#12288;&#33258;&#27835;&#20250;&#39208;&#12539;&#12463;&#12521;&#12502;&#12495;&#12454;&#12473;&#21033;&#29992;&#23455;&#32318;&#22577;&#21578;/&#33258;&#27835;&#20250;&#39208;&#12539;&#12463;&#12521;&#12502;&#12495;&#12454;&#12473;%20&#20196;&#21644;5&#24180;&#24230;/&#12463;&#12521;&#12502;&#12495;&#12454;&#12473;&#21033;&#29992;&#23455;&#32318;%20&#20196;&#21644;5&#24180;&#2423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令和5年度通期"/>
      <sheetName val="Sheet1"/>
      <sheetName val="Sheet2"/>
    </sheetNames>
    <sheetDataSet>
      <sheetData sheetId="0">
        <row r="7">
          <cell r="B7" t="str">
            <v>多目的ホール</v>
          </cell>
          <cell r="E7">
            <v>894</v>
          </cell>
          <cell r="F7">
            <v>20445</v>
          </cell>
        </row>
        <row r="8">
          <cell r="B8" t="str">
            <v>小会議室</v>
          </cell>
          <cell r="E8">
            <v>359</v>
          </cell>
          <cell r="F8">
            <v>4107</v>
          </cell>
        </row>
        <row r="9">
          <cell r="B9" t="str">
            <v>中会議室</v>
          </cell>
          <cell r="E9">
            <v>442</v>
          </cell>
          <cell r="F9">
            <v>6672</v>
          </cell>
        </row>
        <row r="10">
          <cell r="B10" t="str">
            <v>和室</v>
          </cell>
          <cell r="E10">
            <v>132</v>
          </cell>
          <cell r="F10">
            <v>927</v>
          </cell>
        </row>
        <row r="11">
          <cell r="B11" t="str">
            <v>調理室</v>
          </cell>
          <cell r="E11">
            <v>56</v>
          </cell>
          <cell r="F11">
            <v>260</v>
          </cell>
        </row>
        <row r="18">
          <cell r="P18" t="str">
            <v>R 3年</v>
          </cell>
          <cell r="Q18" t="str">
            <v>R 4年</v>
          </cell>
          <cell r="R18" t="str">
            <v>R 5年</v>
          </cell>
        </row>
        <row r="19">
          <cell r="M19" t="str">
            <v>４月</v>
          </cell>
          <cell r="P19">
            <v>2204</v>
          </cell>
          <cell r="Q19">
            <v>2295</v>
          </cell>
          <cell r="R19">
            <v>2309</v>
          </cell>
        </row>
        <row r="20">
          <cell r="M20" t="str">
            <v>５月</v>
          </cell>
          <cell r="P20">
            <v>1955</v>
          </cell>
          <cell r="Q20">
            <v>2356</v>
          </cell>
          <cell r="R20">
            <v>2448</v>
          </cell>
        </row>
        <row r="21">
          <cell r="M21" t="str">
            <v>６月</v>
          </cell>
          <cell r="P21">
            <v>2639</v>
          </cell>
          <cell r="Q21">
            <v>2171</v>
          </cell>
          <cell r="R21">
            <v>2221</v>
          </cell>
        </row>
        <row r="22">
          <cell r="M22" t="str">
            <v>７月</v>
          </cell>
          <cell r="P22">
            <v>2223</v>
          </cell>
          <cell r="Q22">
            <v>2701</v>
          </cell>
          <cell r="R22">
            <v>2468</v>
          </cell>
        </row>
        <row r="23">
          <cell r="M23" t="str">
            <v>８月</v>
          </cell>
          <cell r="P23">
            <v>1306</v>
          </cell>
          <cell r="Q23">
            <v>1912</v>
          </cell>
          <cell r="R23">
            <v>1823</v>
          </cell>
        </row>
        <row r="24">
          <cell r="M24" t="str">
            <v>９月</v>
          </cell>
          <cell r="P24">
            <v>1743</v>
          </cell>
          <cell r="Q24">
            <v>2245</v>
          </cell>
          <cell r="R24">
            <v>3114</v>
          </cell>
        </row>
        <row r="25">
          <cell r="M25" t="str">
            <v>１０月</v>
          </cell>
          <cell r="P25">
            <v>2115</v>
          </cell>
          <cell r="Q25">
            <v>3193</v>
          </cell>
          <cell r="R25">
            <v>3872</v>
          </cell>
        </row>
        <row r="26">
          <cell r="M26" t="str">
            <v>１１月</v>
          </cell>
          <cell r="P26">
            <v>2121</v>
          </cell>
          <cell r="Q26">
            <v>2306</v>
          </cell>
          <cell r="R26">
            <v>3400</v>
          </cell>
        </row>
        <row r="27">
          <cell r="M27" t="str">
            <v>１２月</v>
          </cell>
          <cell r="P27">
            <v>2550</v>
          </cell>
          <cell r="Q27">
            <v>2132</v>
          </cell>
          <cell r="R27">
            <v>2947</v>
          </cell>
        </row>
        <row r="28">
          <cell r="M28" t="str">
            <v>１月</v>
          </cell>
          <cell r="P28">
            <v>1774</v>
          </cell>
          <cell r="Q28">
            <v>2051</v>
          </cell>
          <cell r="R28">
            <v>2440</v>
          </cell>
        </row>
        <row r="29">
          <cell r="M29" t="str">
            <v>２月</v>
          </cell>
          <cell r="P29">
            <v>1963</v>
          </cell>
          <cell r="Q29">
            <v>2433</v>
          </cell>
          <cell r="R29">
            <v>2757</v>
          </cell>
        </row>
        <row r="30">
          <cell r="M30" t="str">
            <v>３月</v>
          </cell>
          <cell r="P30">
            <v>2394</v>
          </cell>
          <cell r="Q30">
            <v>2219</v>
          </cell>
          <cell r="R30">
            <v>2612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49">
          <cell r="D49" t="str">
            <v>ホール</v>
          </cell>
          <cell r="E49" t="str">
            <v>洋室</v>
          </cell>
        </row>
        <row r="50">
          <cell r="C50" t="str">
            <v>　４月</v>
          </cell>
          <cell r="D50">
            <v>17</v>
          </cell>
          <cell r="E50">
            <v>9</v>
          </cell>
        </row>
        <row r="51">
          <cell r="C51" t="str">
            <v>　５月</v>
          </cell>
          <cell r="D51">
            <v>15</v>
          </cell>
          <cell r="E51">
            <v>3</v>
          </cell>
        </row>
        <row r="52">
          <cell r="C52" t="str">
            <v>　６月</v>
          </cell>
          <cell r="D52">
            <v>19</v>
          </cell>
          <cell r="E52">
            <v>4</v>
          </cell>
        </row>
        <row r="53">
          <cell r="C53" t="str">
            <v>　７月</v>
          </cell>
          <cell r="D53">
            <v>20</v>
          </cell>
          <cell r="E53">
            <v>6</v>
          </cell>
        </row>
        <row r="54">
          <cell r="C54" t="str">
            <v>　８月</v>
          </cell>
          <cell r="D54">
            <v>19</v>
          </cell>
          <cell r="E54">
            <v>9</v>
          </cell>
        </row>
        <row r="55">
          <cell r="C55" t="str">
            <v>　９月</v>
          </cell>
          <cell r="D55">
            <v>18</v>
          </cell>
          <cell r="E55">
            <v>2</v>
          </cell>
        </row>
        <row r="56">
          <cell r="C56" t="str">
            <v>１０月</v>
          </cell>
          <cell r="D56">
            <v>27</v>
          </cell>
          <cell r="E56">
            <v>9</v>
          </cell>
        </row>
        <row r="57">
          <cell r="C57" t="str">
            <v>１１月</v>
          </cell>
          <cell r="D57">
            <v>21</v>
          </cell>
          <cell r="E57">
            <v>8</v>
          </cell>
        </row>
        <row r="58">
          <cell r="C58" t="str">
            <v>１２月</v>
          </cell>
          <cell r="D58">
            <v>26</v>
          </cell>
          <cell r="E58">
            <v>9</v>
          </cell>
        </row>
        <row r="59">
          <cell r="C59" t="str">
            <v>　１月</v>
          </cell>
          <cell r="D59">
            <v>16</v>
          </cell>
          <cell r="E59">
            <v>5</v>
          </cell>
        </row>
        <row r="60">
          <cell r="C60" t="str">
            <v>　２月</v>
          </cell>
          <cell r="D60">
            <v>24</v>
          </cell>
          <cell r="E60">
            <v>7</v>
          </cell>
        </row>
        <row r="61">
          <cell r="C61" t="str">
            <v>　３月</v>
          </cell>
          <cell r="D61">
            <v>26</v>
          </cell>
          <cell r="E61">
            <v>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9">
          <cell r="D49" t="str">
            <v>ホール</v>
          </cell>
          <cell r="E49" t="str">
            <v>洋室</v>
          </cell>
        </row>
        <row r="50">
          <cell r="C50" t="str">
            <v>　４月</v>
          </cell>
          <cell r="D50">
            <v>28</v>
          </cell>
          <cell r="E50">
            <v>15</v>
          </cell>
        </row>
        <row r="51">
          <cell r="C51" t="str">
            <v>　５月</v>
          </cell>
          <cell r="D51">
            <v>23</v>
          </cell>
          <cell r="E51">
            <v>8</v>
          </cell>
        </row>
        <row r="52">
          <cell r="C52" t="str">
            <v>　６月</v>
          </cell>
          <cell r="D52">
            <v>23</v>
          </cell>
          <cell r="E52">
            <v>8</v>
          </cell>
        </row>
        <row r="53">
          <cell r="C53" t="str">
            <v>　７月</v>
          </cell>
          <cell r="D53">
            <v>18</v>
          </cell>
          <cell r="E53">
            <v>5</v>
          </cell>
        </row>
        <row r="54">
          <cell r="C54" t="str">
            <v>　８月</v>
          </cell>
          <cell r="D54">
            <v>23</v>
          </cell>
          <cell r="E54">
            <v>8</v>
          </cell>
        </row>
        <row r="55">
          <cell r="C55" t="str">
            <v>　９月</v>
          </cell>
          <cell r="D55">
            <v>22</v>
          </cell>
          <cell r="E55">
            <v>7</v>
          </cell>
        </row>
        <row r="56">
          <cell r="C56" t="str">
            <v>１０月</v>
          </cell>
          <cell r="D56">
            <v>23</v>
          </cell>
          <cell r="E56">
            <v>8</v>
          </cell>
        </row>
        <row r="57">
          <cell r="C57" t="str">
            <v>１１月</v>
          </cell>
          <cell r="D57">
            <v>20</v>
          </cell>
          <cell r="E57">
            <v>5</v>
          </cell>
        </row>
        <row r="58">
          <cell r="C58" t="str">
            <v>１２月</v>
          </cell>
          <cell r="D58">
            <v>27</v>
          </cell>
          <cell r="E58">
            <v>14</v>
          </cell>
        </row>
        <row r="59">
          <cell r="C59" t="str">
            <v>　１月</v>
          </cell>
          <cell r="D59">
            <v>18</v>
          </cell>
          <cell r="E59">
            <v>6</v>
          </cell>
        </row>
        <row r="60">
          <cell r="C60" t="str">
            <v>　２月</v>
          </cell>
          <cell r="D60">
            <v>20</v>
          </cell>
          <cell r="E60">
            <v>11</v>
          </cell>
        </row>
        <row r="61">
          <cell r="C61" t="str">
            <v>　３月</v>
          </cell>
          <cell r="D61">
            <v>26</v>
          </cell>
          <cell r="E61">
            <v>10</v>
          </cell>
        </row>
        <row r="62">
          <cell r="D62">
            <v>271</v>
          </cell>
          <cell r="E62">
            <v>105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48">
          <cell r="D48" t="str">
            <v>ホール</v>
          </cell>
          <cell r="E48" t="str">
            <v>洋室</v>
          </cell>
          <cell r="F48" t="str">
            <v>和室</v>
          </cell>
        </row>
        <row r="49">
          <cell r="C49" t="str">
            <v>　４月</v>
          </cell>
          <cell r="D49">
            <v>25</v>
          </cell>
          <cell r="E49">
            <v>30</v>
          </cell>
          <cell r="F49">
            <v>11</v>
          </cell>
        </row>
        <row r="50">
          <cell r="C50" t="str">
            <v>　５月</v>
          </cell>
          <cell r="D50">
            <v>25</v>
          </cell>
          <cell r="E50">
            <v>30</v>
          </cell>
          <cell r="F50">
            <v>11</v>
          </cell>
        </row>
        <row r="51">
          <cell r="C51" t="str">
            <v>　６月</v>
          </cell>
          <cell r="D51">
            <v>23</v>
          </cell>
          <cell r="E51">
            <v>27</v>
          </cell>
          <cell r="F51">
            <v>9</v>
          </cell>
        </row>
        <row r="52">
          <cell r="C52" t="str">
            <v>　７月</v>
          </cell>
          <cell r="D52">
            <v>25</v>
          </cell>
          <cell r="E52">
            <v>29</v>
          </cell>
          <cell r="F52">
            <v>9</v>
          </cell>
        </row>
        <row r="53">
          <cell r="C53" t="str">
            <v>　８月</v>
          </cell>
          <cell r="D53">
            <v>24</v>
          </cell>
          <cell r="E53">
            <v>28</v>
          </cell>
          <cell r="F53">
            <v>10</v>
          </cell>
        </row>
        <row r="54">
          <cell r="C54" t="str">
            <v>　９月</v>
          </cell>
          <cell r="D54">
            <v>25</v>
          </cell>
          <cell r="E54">
            <v>29</v>
          </cell>
          <cell r="F54">
            <v>9</v>
          </cell>
        </row>
        <row r="55">
          <cell r="C55" t="str">
            <v>１０月</v>
          </cell>
          <cell r="D55">
            <v>21</v>
          </cell>
          <cell r="E55">
            <v>28</v>
          </cell>
          <cell r="F55">
            <v>9</v>
          </cell>
        </row>
        <row r="56">
          <cell r="C56" t="str">
            <v>１１月</v>
          </cell>
          <cell r="D56">
            <v>26</v>
          </cell>
          <cell r="E56">
            <v>29</v>
          </cell>
          <cell r="F56">
            <v>11</v>
          </cell>
        </row>
        <row r="57">
          <cell r="C57" t="str">
            <v>１２月</v>
          </cell>
          <cell r="D57">
            <v>26</v>
          </cell>
          <cell r="E57">
            <v>24</v>
          </cell>
          <cell r="F57">
            <v>9</v>
          </cell>
        </row>
        <row r="58">
          <cell r="C58" t="str">
            <v>　１月</v>
          </cell>
          <cell r="D58">
            <v>24</v>
          </cell>
          <cell r="E58">
            <v>26</v>
          </cell>
          <cell r="F58">
            <v>7</v>
          </cell>
        </row>
        <row r="59">
          <cell r="C59" t="str">
            <v>　２月</v>
          </cell>
          <cell r="D59">
            <v>22</v>
          </cell>
          <cell r="E59">
            <v>28</v>
          </cell>
          <cell r="F59">
            <v>9</v>
          </cell>
        </row>
        <row r="60">
          <cell r="C60" t="str">
            <v>　３月</v>
          </cell>
          <cell r="D60">
            <v>30</v>
          </cell>
          <cell r="E60">
            <v>32</v>
          </cell>
          <cell r="F60">
            <v>9</v>
          </cell>
        </row>
        <row r="61">
          <cell r="D61">
            <v>296</v>
          </cell>
          <cell r="E61">
            <v>340</v>
          </cell>
          <cell r="F61">
            <v>113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J24" sqref="J24"/>
    </sheetView>
  </sheetViews>
  <sheetFormatPr defaultRowHeight="13.5"/>
  <cols>
    <col min="1" max="1" width="5.625" customWidth="1"/>
    <col min="2" max="2" width="15.875" customWidth="1"/>
    <col min="3" max="3" width="10.625" customWidth="1"/>
    <col min="4" max="4" width="11.125" customWidth="1"/>
    <col min="5" max="5" width="10.625" customWidth="1"/>
    <col min="6" max="6" width="10" customWidth="1"/>
    <col min="7" max="7" width="11.75" customWidth="1"/>
    <col min="8" max="8" width="11" customWidth="1"/>
  </cols>
  <sheetData>
    <row r="1" spans="1:9">
      <c r="A1" s="1"/>
      <c r="G1" s="1"/>
    </row>
    <row r="2" spans="1:9" ht="18.75">
      <c r="A2" s="114" t="s">
        <v>47</v>
      </c>
      <c r="B2" s="114"/>
      <c r="C2" s="114"/>
      <c r="D2" s="114"/>
      <c r="E2" s="114"/>
      <c r="F2" s="114"/>
      <c r="G2" s="114"/>
      <c r="H2" s="114"/>
      <c r="I2" s="114"/>
    </row>
    <row r="3" spans="1:9" ht="21">
      <c r="A3" s="1"/>
      <c r="B3" s="115" t="s">
        <v>48</v>
      </c>
      <c r="C3" s="115"/>
      <c r="D3" s="115"/>
      <c r="E3" s="115"/>
      <c r="F3" s="115"/>
      <c r="G3" s="115"/>
      <c r="H3" s="115"/>
      <c r="I3" s="95"/>
    </row>
    <row r="4" spans="1:9" ht="14.25" thickBot="1">
      <c r="A4" s="1"/>
      <c r="B4" s="99" t="s">
        <v>46</v>
      </c>
      <c r="C4" s="116"/>
      <c r="D4" s="117"/>
      <c r="E4" s="118"/>
      <c r="F4" s="118"/>
      <c r="G4" s="119"/>
      <c r="H4" s="120"/>
      <c r="I4" s="89"/>
    </row>
    <row r="5" spans="1:9">
      <c r="A5" s="1"/>
      <c r="B5" s="100" t="s">
        <v>35</v>
      </c>
      <c r="C5" s="121" t="s">
        <v>36</v>
      </c>
      <c r="D5" s="122"/>
      <c r="E5" s="123" t="s">
        <v>49</v>
      </c>
      <c r="F5" s="124"/>
      <c r="G5" s="125" t="s">
        <v>37</v>
      </c>
      <c r="H5" s="126"/>
      <c r="I5" s="1"/>
    </row>
    <row r="6" spans="1:9">
      <c r="A6" s="1"/>
      <c r="B6" s="100" t="s">
        <v>38</v>
      </c>
      <c r="C6" s="101" t="s">
        <v>39</v>
      </c>
      <c r="D6" s="102" t="s">
        <v>40</v>
      </c>
      <c r="E6" s="103" t="s">
        <v>39</v>
      </c>
      <c r="F6" s="102" t="s">
        <v>40</v>
      </c>
      <c r="G6" s="101" t="s">
        <v>39</v>
      </c>
      <c r="H6" s="104" t="s">
        <v>25</v>
      </c>
      <c r="I6" s="1"/>
    </row>
    <row r="7" spans="1:9">
      <c r="A7" s="1"/>
      <c r="B7" s="100" t="s">
        <v>41</v>
      </c>
      <c r="C7" s="105">
        <v>865</v>
      </c>
      <c r="D7" s="106">
        <v>19456</v>
      </c>
      <c r="E7" s="107">
        <v>894</v>
      </c>
      <c r="F7" s="106">
        <v>20445</v>
      </c>
      <c r="G7" s="108">
        <f>E7/C7</f>
        <v>1.0335260115606937</v>
      </c>
      <c r="H7" s="108">
        <f>F7/D7</f>
        <v>1.0508326480263157</v>
      </c>
      <c r="I7" s="98"/>
    </row>
    <row r="8" spans="1:9">
      <c r="A8" s="1"/>
      <c r="B8" s="100" t="s">
        <v>42</v>
      </c>
      <c r="C8" s="105">
        <v>314</v>
      </c>
      <c r="D8" s="106">
        <v>2988</v>
      </c>
      <c r="E8" s="107">
        <v>359</v>
      </c>
      <c r="F8" s="106">
        <v>4107</v>
      </c>
      <c r="G8" s="108">
        <f t="shared" ref="G8:H12" si="0">E8/C8</f>
        <v>1.1433121019108281</v>
      </c>
      <c r="H8" s="108">
        <f t="shared" si="0"/>
        <v>1.3744979919678715</v>
      </c>
      <c r="I8" s="98"/>
    </row>
    <row r="9" spans="1:9">
      <c r="A9" s="1"/>
      <c r="B9" s="100" t="s">
        <v>43</v>
      </c>
      <c r="C9" s="105">
        <v>398</v>
      </c>
      <c r="D9" s="106">
        <v>5173</v>
      </c>
      <c r="E9" s="107">
        <v>442</v>
      </c>
      <c r="F9" s="106">
        <v>6672</v>
      </c>
      <c r="G9" s="108">
        <f t="shared" si="0"/>
        <v>1.1105527638190955</v>
      </c>
      <c r="H9" s="108">
        <f t="shared" si="0"/>
        <v>1.2897738256330948</v>
      </c>
      <c r="I9" s="98"/>
    </row>
    <row r="10" spans="1:9">
      <c r="A10" s="1"/>
      <c r="B10" s="100" t="s">
        <v>44</v>
      </c>
      <c r="C10" s="105">
        <v>59</v>
      </c>
      <c r="D10" s="106">
        <v>353</v>
      </c>
      <c r="E10" s="107">
        <v>132</v>
      </c>
      <c r="F10" s="106">
        <v>927</v>
      </c>
      <c r="G10" s="108">
        <f t="shared" si="0"/>
        <v>2.2372881355932202</v>
      </c>
      <c r="H10" s="108">
        <f t="shared" si="0"/>
        <v>2.6260623229461757</v>
      </c>
      <c r="I10" s="98"/>
    </row>
    <row r="11" spans="1:9">
      <c r="A11" s="1"/>
      <c r="B11" s="100" t="s">
        <v>45</v>
      </c>
      <c r="C11" s="105">
        <v>13</v>
      </c>
      <c r="D11" s="106">
        <v>48</v>
      </c>
      <c r="E11" s="107">
        <v>56</v>
      </c>
      <c r="F11" s="106">
        <v>260</v>
      </c>
      <c r="G11" s="108">
        <f t="shared" si="0"/>
        <v>4.3076923076923075</v>
      </c>
      <c r="H11" s="108">
        <f t="shared" si="0"/>
        <v>5.416666666666667</v>
      </c>
      <c r="I11" s="98"/>
    </row>
    <row r="12" spans="1:9" ht="14.25" thickBot="1">
      <c r="A12" s="1"/>
      <c r="B12" s="100" t="s">
        <v>0</v>
      </c>
      <c r="C12" s="109">
        <f>SUM(C7:C11)</f>
        <v>1649</v>
      </c>
      <c r="D12" s="106">
        <f>SUM(D7:D11)</f>
        <v>28018</v>
      </c>
      <c r="E12" s="110">
        <f>SUM(E7:E11)</f>
        <v>1883</v>
      </c>
      <c r="F12" s="111">
        <f>SUM(F7:F11)</f>
        <v>32411</v>
      </c>
      <c r="G12" s="108">
        <f t="shared" si="0"/>
        <v>1.141904184354154</v>
      </c>
      <c r="H12" s="108">
        <f t="shared" si="0"/>
        <v>1.1567920622456993</v>
      </c>
      <c r="I12" s="98"/>
    </row>
    <row r="13" spans="1:9">
      <c r="A13" s="1"/>
      <c r="G13" s="1"/>
    </row>
    <row r="14" spans="1:9">
      <c r="A14" s="1"/>
      <c r="G14" s="1"/>
    </row>
    <row r="15" spans="1:9">
      <c r="A15" s="1"/>
      <c r="G15" s="1"/>
    </row>
    <row r="16" spans="1:9">
      <c r="A16" s="1"/>
      <c r="G16" s="1"/>
    </row>
    <row r="17" spans="1:7">
      <c r="A17" s="1"/>
      <c r="G17" s="1"/>
    </row>
    <row r="18" spans="1:7">
      <c r="A18" s="1"/>
      <c r="G18" s="1"/>
    </row>
    <row r="19" spans="1:7">
      <c r="A19" s="1"/>
      <c r="G19" s="1"/>
    </row>
    <row r="20" spans="1:7">
      <c r="A20" s="1"/>
      <c r="G20" s="1"/>
    </row>
    <row r="21" spans="1:7">
      <c r="A21" s="1"/>
      <c r="G21" s="1"/>
    </row>
    <row r="22" spans="1:7">
      <c r="A22" s="1"/>
      <c r="G22" s="1"/>
    </row>
    <row r="23" spans="1:7">
      <c r="A23" s="1"/>
      <c r="G23" s="1"/>
    </row>
    <row r="24" spans="1:7">
      <c r="A24" s="1"/>
      <c r="G24" s="1"/>
    </row>
    <row r="25" spans="1:7">
      <c r="A25" s="1"/>
      <c r="G25" s="1"/>
    </row>
    <row r="26" spans="1:7">
      <c r="A26" s="1"/>
      <c r="G26" s="1"/>
    </row>
    <row r="27" spans="1:7">
      <c r="A27" s="1"/>
      <c r="G27" s="1"/>
    </row>
    <row r="28" spans="1:7">
      <c r="A28" s="1"/>
      <c r="G28" s="1"/>
    </row>
    <row r="29" spans="1:7">
      <c r="A29" s="1"/>
      <c r="G29" s="1"/>
    </row>
    <row r="30" spans="1:7">
      <c r="A30" s="1"/>
      <c r="G30" s="1"/>
    </row>
    <row r="31" spans="1:7">
      <c r="A31" s="1"/>
      <c r="G31" s="1"/>
    </row>
    <row r="32" spans="1:7">
      <c r="A32" s="1"/>
      <c r="G32" s="1"/>
    </row>
    <row r="33" spans="1:7">
      <c r="A33" s="1"/>
      <c r="G33" s="1"/>
    </row>
    <row r="34" spans="1:7">
      <c r="A34" s="1"/>
      <c r="G34" s="1"/>
    </row>
    <row r="35" spans="1:7">
      <c r="A35" s="1"/>
      <c r="G35" s="1"/>
    </row>
    <row r="36" spans="1:7">
      <c r="A36" s="1"/>
      <c r="G36" s="1"/>
    </row>
    <row r="37" spans="1:7">
      <c r="A37" s="1"/>
      <c r="G37" s="1"/>
    </row>
    <row r="38" spans="1:7">
      <c r="A38" s="1"/>
      <c r="G38" s="1"/>
    </row>
    <row r="39" spans="1:7">
      <c r="A39" s="1"/>
      <c r="G39" s="1"/>
    </row>
    <row r="40" spans="1:7">
      <c r="A40" s="1"/>
      <c r="G40" s="1"/>
    </row>
    <row r="41" spans="1:7">
      <c r="A41" s="1"/>
      <c r="G41" s="1"/>
    </row>
    <row r="42" spans="1:7">
      <c r="A42" s="1"/>
      <c r="G42" s="1"/>
    </row>
    <row r="43" spans="1:7">
      <c r="A43" s="1"/>
      <c r="G43" s="1"/>
    </row>
    <row r="44" spans="1:7">
      <c r="A44" s="1"/>
      <c r="G44" s="1"/>
    </row>
  </sheetData>
  <mergeCells count="7">
    <mergeCell ref="A2:I2"/>
    <mergeCell ref="B3:H3"/>
    <mergeCell ref="C4:F4"/>
    <mergeCell ref="G4:H4"/>
    <mergeCell ref="C5:D5"/>
    <mergeCell ref="E5:F5"/>
    <mergeCell ref="G5:H5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B3F2-90DC-432E-AA14-6C609BBF14FE}">
  <dimension ref="A2:L48"/>
  <sheetViews>
    <sheetView workbookViewId="0">
      <selection activeCell="F50" sqref="F50"/>
    </sheetView>
  </sheetViews>
  <sheetFormatPr defaultRowHeight="13.5"/>
  <cols>
    <col min="3" max="7" width="8.125" customWidth="1"/>
    <col min="8" max="8" width="8" customWidth="1"/>
    <col min="9" max="12" width="8.125" customWidth="1"/>
  </cols>
  <sheetData>
    <row r="2" spans="1:12" ht="21">
      <c r="A2" s="143" t="s">
        <v>28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2" ht="21.75" thickBot="1">
      <c r="A3" s="144" t="s">
        <v>50</v>
      </c>
      <c r="B3" s="144"/>
      <c r="C3" s="144"/>
      <c r="D3" s="144"/>
      <c r="E3" s="144"/>
      <c r="F3" s="144"/>
      <c r="G3" s="144"/>
      <c r="H3" s="144"/>
      <c r="I3" s="129">
        <v>45382</v>
      </c>
      <c r="J3" s="129"/>
      <c r="K3" s="129"/>
      <c r="L3" s="129"/>
    </row>
    <row r="4" spans="1:12">
      <c r="A4" s="2"/>
      <c r="B4" s="3" t="s">
        <v>1</v>
      </c>
      <c r="C4" s="145" t="s">
        <v>2</v>
      </c>
      <c r="D4" s="146"/>
      <c r="E4" s="147"/>
      <c r="F4" s="148" t="s">
        <v>32</v>
      </c>
      <c r="G4" s="148"/>
      <c r="H4" s="148"/>
      <c r="I4" s="149" t="s">
        <v>0</v>
      </c>
      <c r="J4" s="150"/>
      <c r="K4" s="96" t="s">
        <v>4</v>
      </c>
      <c r="L4" s="3" t="s">
        <v>29</v>
      </c>
    </row>
    <row r="5" spans="1:12" ht="23.25" thickBot="1">
      <c r="A5" s="4"/>
      <c r="B5" s="5" t="s">
        <v>5</v>
      </c>
      <c r="C5" s="6" t="s">
        <v>6</v>
      </c>
      <c r="D5" s="112" t="s">
        <v>51</v>
      </c>
      <c r="E5" s="8" t="s">
        <v>7</v>
      </c>
      <c r="F5" s="9" t="s">
        <v>6</v>
      </c>
      <c r="G5" s="112" t="s">
        <v>51</v>
      </c>
      <c r="H5" s="7" t="s">
        <v>7</v>
      </c>
      <c r="I5" s="6" t="s">
        <v>6</v>
      </c>
      <c r="J5" s="112" t="s">
        <v>51</v>
      </c>
      <c r="K5" s="10" t="s">
        <v>8</v>
      </c>
      <c r="L5" s="10" t="s">
        <v>7</v>
      </c>
    </row>
    <row r="6" spans="1:12" ht="14.25" thickBot="1">
      <c r="A6" s="11" t="s">
        <v>9</v>
      </c>
      <c r="B6" s="12">
        <v>30</v>
      </c>
      <c r="C6" s="13">
        <v>28</v>
      </c>
      <c r="D6" s="14">
        <v>24</v>
      </c>
      <c r="E6" s="23">
        <f t="shared" ref="E6:E18" si="0">D6/C6</f>
        <v>0.8571428571428571</v>
      </c>
      <c r="F6" s="16">
        <v>15</v>
      </c>
      <c r="G6" s="14">
        <v>10</v>
      </c>
      <c r="H6" s="23">
        <f t="shared" ref="H6:H18" si="1">G6/F6</f>
        <v>0.66666666666666663</v>
      </c>
      <c r="I6" s="92">
        <f t="shared" ref="I6:J13" si="2">C6+F6</f>
        <v>43</v>
      </c>
      <c r="J6" s="17">
        <f t="shared" si="2"/>
        <v>34</v>
      </c>
      <c r="K6" s="18">
        <f t="shared" ref="K6:K18" si="3">I6/(B6*6)</f>
        <v>0.2388888888888889</v>
      </c>
      <c r="L6" s="18">
        <f t="shared" ref="L6:L18" si="4">J6/I6</f>
        <v>0.79069767441860461</v>
      </c>
    </row>
    <row r="7" spans="1:12" ht="14.25" thickBot="1">
      <c r="A7" s="19" t="s">
        <v>10</v>
      </c>
      <c r="B7" s="20">
        <v>31</v>
      </c>
      <c r="C7" s="21">
        <v>23</v>
      </c>
      <c r="D7" s="22">
        <v>17</v>
      </c>
      <c r="E7" s="23">
        <f t="shared" si="0"/>
        <v>0.73913043478260865</v>
      </c>
      <c r="F7" s="24">
        <v>8</v>
      </c>
      <c r="G7" s="22">
        <v>3</v>
      </c>
      <c r="H7" s="23">
        <f t="shared" si="1"/>
        <v>0.375</v>
      </c>
      <c r="I7" s="92">
        <f t="shared" si="2"/>
        <v>31</v>
      </c>
      <c r="J7" s="17">
        <f t="shared" si="2"/>
        <v>20</v>
      </c>
      <c r="K7" s="25">
        <f t="shared" si="3"/>
        <v>0.16666666666666666</v>
      </c>
      <c r="L7" s="26">
        <f t="shared" si="4"/>
        <v>0.64516129032258063</v>
      </c>
    </row>
    <row r="8" spans="1:12" ht="14.25" thickBot="1">
      <c r="A8" s="19" t="s">
        <v>11</v>
      </c>
      <c r="B8" s="12">
        <v>30</v>
      </c>
      <c r="C8" s="27">
        <v>23</v>
      </c>
      <c r="D8" s="28">
        <v>16</v>
      </c>
      <c r="E8" s="15">
        <f t="shared" si="0"/>
        <v>0.69565217391304346</v>
      </c>
      <c r="F8" s="27">
        <v>8</v>
      </c>
      <c r="G8" s="28">
        <v>5</v>
      </c>
      <c r="H8" s="15">
        <f t="shared" si="1"/>
        <v>0.625</v>
      </c>
      <c r="I8" s="92">
        <f t="shared" si="2"/>
        <v>31</v>
      </c>
      <c r="J8" s="17">
        <f t="shared" si="2"/>
        <v>21</v>
      </c>
      <c r="K8" s="18">
        <f t="shared" si="3"/>
        <v>0.17222222222222222</v>
      </c>
      <c r="L8" s="18">
        <f t="shared" si="4"/>
        <v>0.67741935483870963</v>
      </c>
    </row>
    <row r="9" spans="1:12" ht="14.25" thickBot="1">
      <c r="A9" s="19" t="s">
        <v>12</v>
      </c>
      <c r="B9" s="20">
        <v>31</v>
      </c>
      <c r="C9" s="29">
        <v>18</v>
      </c>
      <c r="D9" s="30">
        <v>12</v>
      </c>
      <c r="E9" s="23">
        <f t="shared" si="0"/>
        <v>0.66666666666666663</v>
      </c>
      <c r="F9" s="16">
        <v>5</v>
      </c>
      <c r="G9" s="14">
        <v>2</v>
      </c>
      <c r="H9" s="23">
        <f t="shared" si="1"/>
        <v>0.4</v>
      </c>
      <c r="I9" s="92">
        <f t="shared" si="2"/>
        <v>23</v>
      </c>
      <c r="J9" s="17">
        <f t="shared" si="2"/>
        <v>14</v>
      </c>
      <c r="K9" s="25">
        <f t="shared" si="3"/>
        <v>0.12365591397849462</v>
      </c>
      <c r="L9" s="26">
        <f t="shared" si="4"/>
        <v>0.60869565217391308</v>
      </c>
    </row>
    <row r="10" spans="1:12" ht="14.25" thickBot="1">
      <c r="A10" s="19" t="s">
        <v>13</v>
      </c>
      <c r="B10" s="12">
        <v>31</v>
      </c>
      <c r="C10" s="29">
        <v>23</v>
      </c>
      <c r="D10" s="30">
        <v>14</v>
      </c>
      <c r="E10" s="15">
        <f t="shared" si="0"/>
        <v>0.60869565217391308</v>
      </c>
      <c r="F10" s="16">
        <v>8</v>
      </c>
      <c r="G10" s="14">
        <v>3</v>
      </c>
      <c r="H10" s="15">
        <f t="shared" si="1"/>
        <v>0.375</v>
      </c>
      <c r="I10" s="92">
        <f t="shared" si="2"/>
        <v>31</v>
      </c>
      <c r="J10" s="17">
        <f t="shared" si="2"/>
        <v>17</v>
      </c>
      <c r="K10" s="25">
        <f t="shared" si="3"/>
        <v>0.16666666666666666</v>
      </c>
      <c r="L10" s="18">
        <f t="shared" si="4"/>
        <v>0.54838709677419351</v>
      </c>
    </row>
    <row r="11" spans="1:12" ht="14.25" thickBot="1">
      <c r="A11" s="19" t="s">
        <v>14</v>
      </c>
      <c r="B11" s="20">
        <v>30</v>
      </c>
      <c r="C11" s="13">
        <v>22</v>
      </c>
      <c r="D11" s="14">
        <v>14</v>
      </c>
      <c r="E11" s="15">
        <f t="shared" si="0"/>
        <v>0.63636363636363635</v>
      </c>
      <c r="F11" s="16">
        <v>7</v>
      </c>
      <c r="G11" s="14">
        <v>3</v>
      </c>
      <c r="H11" s="15">
        <f t="shared" si="1"/>
        <v>0.42857142857142855</v>
      </c>
      <c r="I11" s="92">
        <f t="shared" si="2"/>
        <v>29</v>
      </c>
      <c r="J11" s="17">
        <f t="shared" si="2"/>
        <v>17</v>
      </c>
      <c r="K11" s="18">
        <f t="shared" si="3"/>
        <v>0.16111111111111112</v>
      </c>
      <c r="L11" s="26">
        <f t="shared" si="4"/>
        <v>0.58620689655172409</v>
      </c>
    </row>
    <row r="12" spans="1:12" ht="14.25" thickBot="1">
      <c r="A12" s="19" t="s">
        <v>15</v>
      </c>
      <c r="B12" s="12">
        <v>31</v>
      </c>
      <c r="C12" s="27">
        <v>23</v>
      </c>
      <c r="D12" s="28">
        <v>17</v>
      </c>
      <c r="E12" s="15">
        <f t="shared" si="0"/>
        <v>0.73913043478260865</v>
      </c>
      <c r="F12" s="27">
        <v>8</v>
      </c>
      <c r="G12" s="28">
        <v>4</v>
      </c>
      <c r="H12" s="15">
        <f t="shared" si="1"/>
        <v>0.5</v>
      </c>
      <c r="I12" s="92">
        <f t="shared" si="2"/>
        <v>31</v>
      </c>
      <c r="J12" s="17">
        <f t="shared" si="2"/>
        <v>21</v>
      </c>
      <c r="K12" s="18">
        <f t="shared" si="3"/>
        <v>0.16666666666666666</v>
      </c>
      <c r="L12" s="18">
        <f t="shared" si="4"/>
        <v>0.67741935483870963</v>
      </c>
    </row>
    <row r="13" spans="1:12" ht="14.25" thickBot="1">
      <c r="A13" s="19" t="s">
        <v>16</v>
      </c>
      <c r="B13" s="20">
        <v>30</v>
      </c>
      <c r="C13" s="13">
        <v>20</v>
      </c>
      <c r="D13" s="14">
        <v>14</v>
      </c>
      <c r="E13" s="23">
        <f t="shared" si="0"/>
        <v>0.7</v>
      </c>
      <c r="F13" s="16">
        <v>5</v>
      </c>
      <c r="G13" s="14">
        <v>1</v>
      </c>
      <c r="H13" s="23">
        <f t="shared" si="1"/>
        <v>0.2</v>
      </c>
      <c r="I13" s="92">
        <f t="shared" si="2"/>
        <v>25</v>
      </c>
      <c r="J13" s="17">
        <f t="shared" si="2"/>
        <v>15</v>
      </c>
      <c r="K13" s="18">
        <f t="shared" si="3"/>
        <v>0.1388888888888889</v>
      </c>
      <c r="L13" s="26">
        <f t="shared" si="4"/>
        <v>0.6</v>
      </c>
    </row>
    <row r="14" spans="1:12" ht="14.25" thickBot="1">
      <c r="A14" s="19" t="s">
        <v>17</v>
      </c>
      <c r="B14" s="12">
        <v>31</v>
      </c>
      <c r="C14" s="13">
        <v>27</v>
      </c>
      <c r="D14" s="14">
        <v>16</v>
      </c>
      <c r="E14" s="15">
        <f t="shared" si="0"/>
        <v>0.59259259259259256</v>
      </c>
      <c r="F14" s="16">
        <v>14</v>
      </c>
      <c r="G14" s="14">
        <v>8</v>
      </c>
      <c r="H14" s="15">
        <f t="shared" si="1"/>
        <v>0.5714285714285714</v>
      </c>
      <c r="I14" s="92">
        <f>SUM(F14,C14)</f>
        <v>41</v>
      </c>
      <c r="J14" s="17">
        <f>D14+G14</f>
        <v>24</v>
      </c>
      <c r="K14" s="18">
        <f t="shared" si="3"/>
        <v>0.22043010752688172</v>
      </c>
      <c r="L14" s="18">
        <f t="shared" si="4"/>
        <v>0.58536585365853655</v>
      </c>
    </row>
    <row r="15" spans="1:12" ht="14.25" thickBot="1">
      <c r="A15" s="19" t="s">
        <v>18</v>
      </c>
      <c r="B15" s="20">
        <v>31</v>
      </c>
      <c r="C15" s="27">
        <v>18</v>
      </c>
      <c r="D15" s="28">
        <v>8</v>
      </c>
      <c r="E15" s="15">
        <f t="shared" si="0"/>
        <v>0.44444444444444442</v>
      </c>
      <c r="F15" s="27">
        <v>6</v>
      </c>
      <c r="G15" s="28">
        <v>1</v>
      </c>
      <c r="H15" s="15">
        <f t="shared" si="1"/>
        <v>0.16666666666666666</v>
      </c>
      <c r="I15" s="92">
        <f>C15+F15</f>
        <v>24</v>
      </c>
      <c r="J15" s="17">
        <f>D15+G15</f>
        <v>9</v>
      </c>
      <c r="K15" s="18">
        <f t="shared" si="3"/>
        <v>0.12903225806451613</v>
      </c>
      <c r="L15" s="26">
        <f t="shared" si="4"/>
        <v>0.375</v>
      </c>
    </row>
    <row r="16" spans="1:12" ht="14.25" thickBot="1">
      <c r="A16" s="19" t="s">
        <v>19</v>
      </c>
      <c r="B16" s="12">
        <v>29</v>
      </c>
      <c r="C16" s="13">
        <v>20</v>
      </c>
      <c r="D16" s="14">
        <v>14</v>
      </c>
      <c r="E16" s="23">
        <f t="shared" si="0"/>
        <v>0.7</v>
      </c>
      <c r="F16" s="16">
        <v>11</v>
      </c>
      <c r="G16" s="14">
        <v>7</v>
      </c>
      <c r="H16" s="23">
        <f t="shared" si="1"/>
        <v>0.63636363636363635</v>
      </c>
      <c r="I16" s="92">
        <f>C16+F16</f>
        <v>31</v>
      </c>
      <c r="J16" s="17">
        <f>D16+G16</f>
        <v>21</v>
      </c>
      <c r="K16" s="18">
        <f t="shared" si="3"/>
        <v>0.17816091954022989</v>
      </c>
      <c r="L16" s="18">
        <f t="shared" si="4"/>
        <v>0.67741935483870963</v>
      </c>
    </row>
    <row r="17" spans="1:12" ht="14.25" thickBot="1">
      <c r="A17" s="20" t="s">
        <v>20</v>
      </c>
      <c r="B17" s="20">
        <v>31</v>
      </c>
      <c r="C17" s="31">
        <v>26</v>
      </c>
      <c r="D17" s="32">
        <v>20</v>
      </c>
      <c r="E17" s="33">
        <f t="shared" si="0"/>
        <v>0.76923076923076927</v>
      </c>
      <c r="F17" s="34">
        <v>10</v>
      </c>
      <c r="G17" s="34">
        <v>6</v>
      </c>
      <c r="H17" s="33">
        <f t="shared" si="1"/>
        <v>0.6</v>
      </c>
      <c r="I17" s="93">
        <f>C17+F17</f>
        <v>36</v>
      </c>
      <c r="J17" s="35">
        <f>D17+G17</f>
        <v>26</v>
      </c>
      <c r="K17" s="36">
        <f t="shared" si="3"/>
        <v>0.19354838709677419</v>
      </c>
      <c r="L17" s="36">
        <f t="shared" si="4"/>
        <v>0.72222222222222221</v>
      </c>
    </row>
    <row r="18" spans="1:12" ht="15" thickTop="1" thickBot="1">
      <c r="A18" s="37" t="s">
        <v>0</v>
      </c>
      <c r="B18" s="37">
        <f>SUM(B6:B17)</f>
        <v>366</v>
      </c>
      <c r="C18" s="38">
        <f>SUM(C6:C17)</f>
        <v>271</v>
      </c>
      <c r="D18" s="39">
        <f>SUM(D6:D17)</f>
        <v>186</v>
      </c>
      <c r="E18" s="23">
        <f t="shared" si="0"/>
        <v>0.68634686346863472</v>
      </c>
      <c r="F18" s="22">
        <f>SUM(F6:F17)</f>
        <v>105</v>
      </c>
      <c r="G18" s="39">
        <f>SUM(G6:G17)</f>
        <v>53</v>
      </c>
      <c r="H18" s="23">
        <f t="shared" si="1"/>
        <v>0.50476190476190474</v>
      </c>
      <c r="I18" s="94">
        <f>C18+F18</f>
        <v>376</v>
      </c>
      <c r="J18" s="40">
        <f>D18+G18</f>
        <v>239</v>
      </c>
      <c r="K18" s="25">
        <f t="shared" si="3"/>
        <v>0.17122040072859745</v>
      </c>
      <c r="L18" s="25">
        <f t="shared" si="4"/>
        <v>0.63563829787234039</v>
      </c>
    </row>
    <row r="19" spans="1:12">
      <c r="A19" s="44"/>
      <c r="B19" s="44"/>
      <c r="C19" s="84"/>
      <c r="D19" s="84"/>
      <c r="E19" s="87"/>
      <c r="F19" s="84"/>
      <c r="G19" s="84"/>
      <c r="H19" s="87"/>
      <c r="I19" s="47"/>
      <c r="J19" s="88"/>
      <c r="K19" s="88"/>
    </row>
    <row r="20" spans="1:12">
      <c r="A20" s="44"/>
      <c r="B20" s="44"/>
      <c r="C20" s="41"/>
      <c r="D20" s="41"/>
      <c r="E20" s="41"/>
      <c r="F20" s="1"/>
      <c r="G20" s="1"/>
      <c r="H20" s="1"/>
    </row>
    <row r="21" spans="1:12">
      <c r="A21" s="41"/>
      <c r="B21" s="41"/>
      <c r="C21" s="44"/>
      <c r="D21" s="44"/>
      <c r="E21" s="42"/>
      <c r="F21" s="43"/>
      <c r="G21" s="43"/>
      <c r="H21" s="84"/>
    </row>
    <row r="22" spans="1:12">
      <c r="A22" s="44"/>
      <c r="B22" s="44"/>
      <c r="C22" s="44"/>
      <c r="D22" s="44"/>
      <c r="E22" s="42"/>
      <c r="F22" s="43"/>
      <c r="G22" s="43"/>
      <c r="H22" s="84"/>
    </row>
    <row r="23" spans="1:12">
      <c r="A23" s="44"/>
      <c r="B23" s="44"/>
      <c r="C23" s="44"/>
      <c r="D23" s="44"/>
      <c r="E23" s="42"/>
      <c r="F23" s="43"/>
      <c r="G23" s="43"/>
      <c r="H23" s="84"/>
    </row>
    <row r="24" spans="1:12">
      <c r="A24" s="44"/>
      <c r="B24" s="44"/>
      <c r="C24" s="44"/>
      <c r="D24" s="44"/>
      <c r="E24" s="42"/>
      <c r="F24" s="43"/>
      <c r="G24" s="43"/>
      <c r="H24" s="84"/>
    </row>
    <row r="25" spans="1:12">
      <c r="A25" s="44"/>
      <c r="B25" s="44"/>
      <c r="C25" s="44"/>
      <c r="D25" s="44"/>
      <c r="E25" s="42"/>
      <c r="F25" s="43"/>
      <c r="G25" s="43"/>
      <c r="H25" s="84"/>
    </row>
    <row r="26" spans="1:12">
      <c r="A26" s="44"/>
      <c r="B26" s="44"/>
      <c r="C26" s="44"/>
      <c r="D26" s="44"/>
      <c r="E26" s="42"/>
      <c r="F26" s="43"/>
      <c r="G26" s="43"/>
      <c r="H26" s="84"/>
    </row>
    <row r="27" spans="1:12">
      <c r="A27" s="44"/>
      <c r="B27" s="44"/>
      <c r="C27" s="44"/>
      <c r="D27" s="44"/>
      <c r="E27" s="42"/>
      <c r="F27" s="43"/>
      <c r="G27" s="43"/>
      <c r="H27" s="84"/>
    </row>
    <row r="28" spans="1:12">
      <c r="A28" s="44"/>
      <c r="B28" s="44"/>
      <c r="C28" s="44"/>
      <c r="D28" s="44"/>
      <c r="E28" s="42"/>
      <c r="F28" s="43"/>
      <c r="G28" s="43"/>
      <c r="H28" s="84"/>
    </row>
    <row r="29" spans="1:12">
      <c r="A29" s="44"/>
      <c r="B29" s="44"/>
      <c r="C29" s="44"/>
      <c r="D29" s="44"/>
      <c r="E29" s="42"/>
      <c r="F29" s="43"/>
      <c r="G29" s="43"/>
      <c r="H29" s="84"/>
    </row>
    <row r="30" spans="1:12">
      <c r="A30" s="44"/>
      <c r="B30" s="44"/>
      <c r="C30" s="44"/>
      <c r="D30" s="44"/>
      <c r="E30" s="42"/>
      <c r="F30" s="43"/>
      <c r="G30" s="43"/>
      <c r="H30" s="84"/>
    </row>
    <row r="31" spans="1:12">
      <c r="A31" s="41"/>
      <c r="B31" s="41"/>
      <c r="C31" s="41"/>
      <c r="D31" s="41"/>
      <c r="E31" s="45"/>
      <c r="F31" s="46"/>
      <c r="G31" s="46"/>
      <c r="H31" s="89"/>
    </row>
    <row r="32" spans="1:12">
      <c r="A32" s="41"/>
      <c r="B32" s="41"/>
      <c r="C32" s="41"/>
      <c r="D32" s="41"/>
      <c r="E32" s="45"/>
      <c r="F32" s="46"/>
      <c r="G32" s="46"/>
      <c r="H32" s="89"/>
    </row>
    <row r="33" spans="1:8">
      <c r="A33" s="41"/>
      <c r="B33" s="41"/>
      <c r="C33" s="44"/>
      <c r="D33" s="44"/>
      <c r="E33" s="90"/>
      <c r="F33" s="91"/>
      <c r="G33" s="91"/>
      <c r="H33" s="89"/>
    </row>
    <row r="34" spans="1:8">
      <c r="A34" s="44"/>
      <c r="B34" s="44"/>
      <c r="C34" s="44"/>
      <c r="D34" s="44"/>
      <c r="E34" s="44"/>
      <c r="F34" s="47"/>
      <c r="G34" s="47"/>
    </row>
    <row r="35" spans="1:8" ht="17.25">
      <c r="A35" s="48" t="s">
        <v>21</v>
      </c>
      <c r="B35" s="44"/>
      <c r="C35" s="44"/>
      <c r="D35" s="44"/>
      <c r="E35" s="44"/>
      <c r="F35" s="47"/>
      <c r="G35" s="47"/>
    </row>
    <row r="36" spans="1:8" ht="18" thickBot="1">
      <c r="A36" s="48"/>
      <c r="B36" s="44"/>
      <c r="C36" s="44"/>
      <c r="D36" s="44"/>
      <c r="E36" s="44"/>
      <c r="F36" s="47"/>
      <c r="G36" s="47"/>
    </row>
    <row r="37" spans="1:8">
      <c r="A37" s="49"/>
      <c r="B37" s="50"/>
      <c r="C37" s="51"/>
      <c r="D37" s="142" t="s">
        <v>27</v>
      </c>
      <c r="E37" s="142" t="s">
        <v>30</v>
      </c>
      <c r="F37" s="142" t="s">
        <v>33</v>
      </c>
      <c r="G37" s="142" t="s">
        <v>34</v>
      </c>
      <c r="H37" s="142" t="s">
        <v>52</v>
      </c>
    </row>
    <row r="38" spans="1:8">
      <c r="A38" s="52"/>
      <c r="B38" s="53"/>
      <c r="C38" s="54"/>
      <c r="D38" s="137"/>
      <c r="E38" s="137"/>
      <c r="F38" s="137"/>
      <c r="G38" s="137"/>
      <c r="H38" s="137"/>
    </row>
    <row r="39" spans="1:8">
      <c r="A39" s="130" t="s">
        <v>53</v>
      </c>
      <c r="B39" s="131"/>
      <c r="C39" s="132"/>
      <c r="D39" s="136">
        <v>620</v>
      </c>
      <c r="E39" s="136">
        <v>444</v>
      </c>
      <c r="F39" s="136">
        <v>342</v>
      </c>
      <c r="G39" s="136">
        <v>328</v>
      </c>
      <c r="H39" s="136">
        <v>335</v>
      </c>
    </row>
    <row r="40" spans="1:8">
      <c r="A40" s="138"/>
      <c r="B40" s="139"/>
      <c r="C40" s="140"/>
      <c r="D40" s="137"/>
      <c r="E40" s="137"/>
      <c r="F40" s="137"/>
      <c r="G40" s="137"/>
      <c r="H40" s="137"/>
    </row>
    <row r="41" spans="1:8">
      <c r="A41" s="130" t="s">
        <v>54</v>
      </c>
      <c r="B41" s="131"/>
      <c r="C41" s="132"/>
      <c r="D41" s="136">
        <v>260</v>
      </c>
      <c r="E41" s="136">
        <v>214</v>
      </c>
      <c r="F41" s="136">
        <v>171</v>
      </c>
      <c r="G41" s="136">
        <v>217</v>
      </c>
      <c r="H41" s="136">
        <v>219</v>
      </c>
    </row>
    <row r="42" spans="1:8">
      <c r="A42" s="138"/>
      <c r="B42" s="139"/>
      <c r="C42" s="140"/>
      <c r="D42" s="137"/>
      <c r="E42" s="137"/>
      <c r="F42" s="137"/>
      <c r="G42" s="137"/>
      <c r="H42" s="137"/>
    </row>
    <row r="43" spans="1:8">
      <c r="A43" s="130" t="s">
        <v>55</v>
      </c>
      <c r="B43" s="131"/>
      <c r="C43" s="132"/>
      <c r="D43" s="127">
        <v>0.28000000000000003</v>
      </c>
      <c r="E43" s="127">
        <v>0.2</v>
      </c>
      <c r="F43" s="127">
        <v>0.16</v>
      </c>
      <c r="G43" s="127">
        <v>0.15</v>
      </c>
      <c r="H43" s="127">
        <v>0.15</v>
      </c>
    </row>
    <row r="44" spans="1:8">
      <c r="A44" s="138"/>
      <c r="B44" s="139"/>
      <c r="C44" s="140"/>
      <c r="D44" s="141"/>
      <c r="E44" s="141"/>
      <c r="F44" s="141"/>
      <c r="G44" s="141"/>
      <c r="H44" s="141"/>
    </row>
    <row r="45" spans="1:8">
      <c r="A45" s="130" t="s">
        <v>56</v>
      </c>
      <c r="B45" s="131"/>
      <c r="C45" s="132"/>
      <c r="D45" s="127">
        <v>0.42</v>
      </c>
      <c r="E45" s="127">
        <v>0.48</v>
      </c>
      <c r="F45" s="127">
        <v>0.5</v>
      </c>
      <c r="G45" s="127">
        <v>0.66</v>
      </c>
      <c r="H45" s="127">
        <v>0.65</v>
      </c>
    </row>
    <row r="46" spans="1:8" ht="14.25" thickBot="1">
      <c r="A46" s="133"/>
      <c r="B46" s="134"/>
      <c r="C46" s="135"/>
      <c r="D46" s="128"/>
      <c r="E46" s="128"/>
      <c r="F46" s="128"/>
      <c r="G46" s="128"/>
      <c r="H46" s="128"/>
    </row>
    <row r="47" spans="1:8">
      <c r="A47" s="44"/>
      <c r="B47" s="44"/>
      <c r="C47" s="44"/>
      <c r="D47" s="44"/>
      <c r="E47" s="44"/>
      <c r="F47" s="47"/>
      <c r="G47" s="47"/>
    </row>
    <row r="48" spans="1:8">
      <c r="A48" s="44"/>
      <c r="B48" s="44"/>
      <c r="C48" s="44"/>
      <c r="D48" s="44"/>
      <c r="E48" s="44"/>
      <c r="F48" s="47"/>
      <c r="G48" s="47"/>
    </row>
  </sheetData>
  <mergeCells count="35">
    <mergeCell ref="A2:K2"/>
    <mergeCell ref="A3:H3"/>
    <mergeCell ref="C4:E4"/>
    <mergeCell ref="F4:H4"/>
    <mergeCell ref="I4:J4"/>
    <mergeCell ref="E41:E42"/>
    <mergeCell ref="F41:F42"/>
    <mergeCell ref="G41:G42"/>
    <mergeCell ref="H37:H38"/>
    <mergeCell ref="A39:C40"/>
    <mergeCell ref="D39:D40"/>
    <mergeCell ref="E39:E40"/>
    <mergeCell ref="F39:F40"/>
    <mergeCell ref="G39:G40"/>
    <mergeCell ref="H39:H40"/>
    <mergeCell ref="D37:D38"/>
    <mergeCell ref="E37:E38"/>
    <mergeCell ref="F37:F38"/>
    <mergeCell ref="G37:G38"/>
    <mergeCell ref="H45:H46"/>
    <mergeCell ref="I3:L3"/>
    <mergeCell ref="A45:C46"/>
    <mergeCell ref="D45:D46"/>
    <mergeCell ref="E45:E46"/>
    <mergeCell ref="F45:F46"/>
    <mergeCell ref="G45:G46"/>
    <mergeCell ref="H41:H42"/>
    <mergeCell ref="A43:C44"/>
    <mergeCell ref="D43:D44"/>
    <mergeCell ref="E43:E44"/>
    <mergeCell ref="F43:F44"/>
    <mergeCell ref="G43:G44"/>
    <mergeCell ref="H43:H44"/>
    <mergeCell ref="A41:C42"/>
    <mergeCell ref="D41:D42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8151-3A60-4565-B392-85F84BCE28D0}">
  <dimension ref="A2:O47"/>
  <sheetViews>
    <sheetView topLeftCell="A13" workbookViewId="0">
      <selection activeCell="T21" sqref="T21"/>
    </sheetView>
  </sheetViews>
  <sheetFormatPr defaultRowHeight="13.5"/>
  <cols>
    <col min="1" max="2" width="8.375" customWidth="1"/>
    <col min="3" max="4" width="8.125" customWidth="1"/>
    <col min="5" max="5" width="8.375" customWidth="1"/>
    <col min="6" max="10" width="8.125" customWidth="1"/>
    <col min="11" max="11" width="8.375" customWidth="1"/>
    <col min="12" max="13" width="8.125" customWidth="1"/>
  </cols>
  <sheetData>
    <row r="2" spans="1:15" ht="21">
      <c r="A2" s="143" t="s">
        <v>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5" ht="21.75" thickBot="1">
      <c r="A3" s="143" t="s">
        <v>57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52">
        <v>45382</v>
      </c>
      <c r="M3" s="152"/>
      <c r="N3" s="152"/>
      <c r="O3" s="152"/>
    </row>
    <row r="4" spans="1:15">
      <c r="A4" s="2"/>
      <c r="B4" s="3" t="s">
        <v>1</v>
      </c>
      <c r="C4" s="145" t="s">
        <v>2</v>
      </c>
      <c r="D4" s="146"/>
      <c r="E4" s="147"/>
      <c r="F4" s="148" t="s">
        <v>23</v>
      </c>
      <c r="G4" s="148"/>
      <c r="H4" s="148"/>
      <c r="I4" s="149" t="s">
        <v>3</v>
      </c>
      <c r="J4" s="148"/>
      <c r="K4" s="150"/>
      <c r="L4" s="149" t="s">
        <v>0</v>
      </c>
      <c r="M4" s="150"/>
      <c r="N4" s="96" t="s">
        <v>4</v>
      </c>
      <c r="O4" s="113" t="s">
        <v>58</v>
      </c>
    </row>
    <row r="5" spans="1:15" ht="22.5" thickBot="1">
      <c r="A5" s="5" t="s">
        <v>4</v>
      </c>
      <c r="B5" s="5" t="s">
        <v>5</v>
      </c>
      <c r="C5" s="6" t="s">
        <v>6</v>
      </c>
      <c r="D5" s="112" t="s">
        <v>59</v>
      </c>
      <c r="E5" s="8" t="s">
        <v>7</v>
      </c>
      <c r="F5" s="85" t="s">
        <v>6</v>
      </c>
      <c r="G5" s="112" t="s">
        <v>59</v>
      </c>
      <c r="H5" s="7" t="s">
        <v>7</v>
      </c>
      <c r="I5" s="86" t="s">
        <v>6</v>
      </c>
      <c r="J5" s="112" t="s">
        <v>59</v>
      </c>
      <c r="K5" s="8" t="s">
        <v>7</v>
      </c>
      <c r="L5" s="6" t="s">
        <v>6</v>
      </c>
      <c r="M5" s="112" t="s">
        <v>59</v>
      </c>
      <c r="N5" s="10" t="s">
        <v>8</v>
      </c>
      <c r="O5" s="10" t="s">
        <v>7</v>
      </c>
    </row>
    <row r="6" spans="1:15" ht="14.25" thickBot="1">
      <c r="A6" s="12" t="s">
        <v>9</v>
      </c>
      <c r="B6" s="12">
        <v>30</v>
      </c>
      <c r="C6" s="16">
        <v>25</v>
      </c>
      <c r="D6" s="14">
        <v>18</v>
      </c>
      <c r="E6" s="15">
        <f t="shared" ref="E6:E18" si="0">D6/C6</f>
        <v>0.72</v>
      </c>
      <c r="F6" s="13">
        <v>30</v>
      </c>
      <c r="G6" s="14">
        <v>2</v>
      </c>
      <c r="H6" s="15">
        <f t="shared" ref="H6:H13" si="1">G6/F6</f>
        <v>6.6666666666666666E-2</v>
      </c>
      <c r="I6" s="55">
        <v>11</v>
      </c>
      <c r="J6" s="56">
        <v>2</v>
      </c>
      <c r="K6" s="15">
        <f t="shared" ref="K6:K18" si="2">J6/I6</f>
        <v>0.18181818181818182</v>
      </c>
      <c r="L6" s="57">
        <f t="shared" ref="L6:L17" si="3">C6+F6+I6</f>
        <v>66</v>
      </c>
      <c r="M6" s="17">
        <f t="shared" ref="M6:M17" si="4">D6+G6+J6</f>
        <v>22</v>
      </c>
      <c r="N6" s="58">
        <f t="shared" ref="N6:N18" si="5">L6/(B6*9)</f>
        <v>0.24444444444444444</v>
      </c>
      <c r="O6" s="18">
        <f t="shared" ref="O6:O18" si="6">M6/L6</f>
        <v>0.33333333333333331</v>
      </c>
    </row>
    <row r="7" spans="1:15" ht="14.25" thickBot="1">
      <c r="A7" s="12" t="s">
        <v>10</v>
      </c>
      <c r="B7" s="12">
        <v>31</v>
      </c>
      <c r="C7" s="16">
        <v>25</v>
      </c>
      <c r="D7" s="14">
        <v>17</v>
      </c>
      <c r="E7" s="15">
        <f t="shared" si="0"/>
        <v>0.68</v>
      </c>
      <c r="F7" s="13">
        <v>30</v>
      </c>
      <c r="G7" s="14">
        <v>3</v>
      </c>
      <c r="H7" s="15">
        <f t="shared" si="1"/>
        <v>0.1</v>
      </c>
      <c r="I7" s="55">
        <v>11</v>
      </c>
      <c r="J7" s="56">
        <v>3</v>
      </c>
      <c r="K7" s="15">
        <f t="shared" si="2"/>
        <v>0.27272727272727271</v>
      </c>
      <c r="L7" s="57">
        <f t="shared" si="3"/>
        <v>66</v>
      </c>
      <c r="M7" s="17">
        <f t="shared" si="4"/>
        <v>23</v>
      </c>
      <c r="N7" s="58">
        <f t="shared" si="5"/>
        <v>0.23655913978494625</v>
      </c>
      <c r="O7" s="18">
        <f t="shared" si="6"/>
        <v>0.34848484848484851</v>
      </c>
    </row>
    <row r="8" spans="1:15" ht="14.25" thickBot="1">
      <c r="A8" s="12" t="s">
        <v>11</v>
      </c>
      <c r="B8" s="12">
        <v>30</v>
      </c>
      <c r="C8" s="16">
        <v>23</v>
      </c>
      <c r="D8" s="14">
        <v>15</v>
      </c>
      <c r="E8" s="15">
        <f t="shared" si="0"/>
        <v>0.65217391304347827</v>
      </c>
      <c r="F8" s="13">
        <v>27</v>
      </c>
      <c r="G8" s="14">
        <v>0</v>
      </c>
      <c r="H8" s="15">
        <f t="shared" si="1"/>
        <v>0</v>
      </c>
      <c r="I8" s="55">
        <v>9</v>
      </c>
      <c r="J8" s="56">
        <v>1</v>
      </c>
      <c r="K8" s="15">
        <f t="shared" si="2"/>
        <v>0.1111111111111111</v>
      </c>
      <c r="L8" s="57">
        <f t="shared" si="3"/>
        <v>59</v>
      </c>
      <c r="M8" s="17">
        <f t="shared" si="4"/>
        <v>16</v>
      </c>
      <c r="N8" s="58">
        <f t="shared" si="5"/>
        <v>0.21851851851851853</v>
      </c>
      <c r="O8" s="18">
        <f t="shared" si="6"/>
        <v>0.2711864406779661</v>
      </c>
    </row>
    <row r="9" spans="1:15" ht="14.25" thickBot="1">
      <c r="A9" s="20" t="s">
        <v>12</v>
      </c>
      <c r="B9" s="20">
        <v>31</v>
      </c>
      <c r="C9" s="59">
        <v>25</v>
      </c>
      <c r="D9" s="84">
        <v>16</v>
      </c>
      <c r="E9" s="60">
        <f t="shared" si="0"/>
        <v>0.64</v>
      </c>
      <c r="F9" s="62">
        <v>29</v>
      </c>
      <c r="G9" s="84">
        <v>0</v>
      </c>
      <c r="H9" s="60">
        <f t="shared" si="1"/>
        <v>0</v>
      </c>
      <c r="I9" s="43">
        <v>9</v>
      </c>
      <c r="J9" s="61">
        <v>3</v>
      </c>
      <c r="K9" s="60">
        <f t="shared" si="2"/>
        <v>0.33333333333333331</v>
      </c>
      <c r="L9" s="63">
        <f t="shared" si="3"/>
        <v>63</v>
      </c>
      <c r="M9" s="64">
        <f t="shared" si="4"/>
        <v>19</v>
      </c>
      <c r="N9" s="65">
        <f t="shared" si="5"/>
        <v>0.22580645161290322</v>
      </c>
      <c r="O9" s="26">
        <f t="shared" si="6"/>
        <v>0.30158730158730157</v>
      </c>
    </row>
    <row r="10" spans="1:15" ht="14.25" thickBot="1">
      <c r="A10" s="12" t="s">
        <v>13</v>
      </c>
      <c r="B10" s="12">
        <v>31</v>
      </c>
      <c r="C10" s="16">
        <v>24</v>
      </c>
      <c r="D10" s="14">
        <v>16</v>
      </c>
      <c r="E10" s="15">
        <f t="shared" si="0"/>
        <v>0.66666666666666663</v>
      </c>
      <c r="F10" s="13">
        <v>28</v>
      </c>
      <c r="G10" s="14">
        <v>0</v>
      </c>
      <c r="H10" s="15">
        <f t="shared" si="1"/>
        <v>0</v>
      </c>
      <c r="I10" s="55">
        <v>10</v>
      </c>
      <c r="J10" s="56">
        <v>1</v>
      </c>
      <c r="K10" s="15">
        <f t="shared" si="2"/>
        <v>0.1</v>
      </c>
      <c r="L10" s="57">
        <f t="shared" si="3"/>
        <v>62</v>
      </c>
      <c r="M10" s="17">
        <f t="shared" si="4"/>
        <v>17</v>
      </c>
      <c r="N10" s="58">
        <f t="shared" si="5"/>
        <v>0.22222222222222221</v>
      </c>
      <c r="O10" s="18">
        <f t="shared" si="6"/>
        <v>0.27419354838709675</v>
      </c>
    </row>
    <row r="11" spans="1:15" ht="14.25" thickBot="1">
      <c r="A11" s="20" t="s">
        <v>14</v>
      </c>
      <c r="B11" s="20">
        <v>30</v>
      </c>
      <c r="C11" s="59">
        <v>25</v>
      </c>
      <c r="D11" s="84">
        <v>14</v>
      </c>
      <c r="E11" s="60">
        <f t="shared" si="0"/>
        <v>0.56000000000000005</v>
      </c>
      <c r="F11" s="62">
        <v>29</v>
      </c>
      <c r="G11" s="84">
        <v>0</v>
      </c>
      <c r="H11" s="60">
        <f t="shared" si="1"/>
        <v>0</v>
      </c>
      <c r="I11" s="43">
        <v>9</v>
      </c>
      <c r="J11" s="61">
        <v>2</v>
      </c>
      <c r="K11" s="60">
        <f t="shared" si="2"/>
        <v>0.22222222222222221</v>
      </c>
      <c r="L11" s="63">
        <f t="shared" si="3"/>
        <v>63</v>
      </c>
      <c r="M11" s="64">
        <f t="shared" si="4"/>
        <v>16</v>
      </c>
      <c r="N11" s="65">
        <f t="shared" si="5"/>
        <v>0.23333333333333334</v>
      </c>
      <c r="O11" s="26">
        <f t="shared" si="6"/>
        <v>0.25396825396825395</v>
      </c>
    </row>
    <row r="12" spans="1:15" ht="14.25" thickBot="1">
      <c r="A12" s="12" t="s">
        <v>15</v>
      </c>
      <c r="B12" s="12">
        <v>31</v>
      </c>
      <c r="C12" s="16">
        <v>21</v>
      </c>
      <c r="D12" s="14">
        <v>13</v>
      </c>
      <c r="E12" s="15">
        <f t="shared" si="0"/>
        <v>0.61904761904761907</v>
      </c>
      <c r="F12" s="13">
        <v>28</v>
      </c>
      <c r="G12" s="14">
        <v>0</v>
      </c>
      <c r="H12" s="15">
        <f t="shared" si="1"/>
        <v>0</v>
      </c>
      <c r="I12" s="55">
        <v>9</v>
      </c>
      <c r="J12" s="56">
        <v>2</v>
      </c>
      <c r="K12" s="66">
        <f t="shared" si="2"/>
        <v>0.22222222222222221</v>
      </c>
      <c r="L12" s="57">
        <f t="shared" si="3"/>
        <v>58</v>
      </c>
      <c r="M12" s="17">
        <f t="shared" si="4"/>
        <v>15</v>
      </c>
      <c r="N12" s="58">
        <f t="shared" si="5"/>
        <v>0.2078853046594982</v>
      </c>
      <c r="O12" s="18">
        <f t="shared" si="6"/>
        <v>0.25862068965517243</v>
      </c>
    </row>
    <row r="13" spans="1:15" ht="14.25" thickBot="1">
      <c r="A13" s="20" t="s">
        <v>16</v>
      </c>
      <c r="B13" s="20">
        <v>30</v>
      </c>
      <c r="C13" s="16">
        <v>26</v>
      </c>
      <c r="D13" s="14">
        <v>16</v>
      </c>
      <c r="E13" s="15">
        <f t="shared" si="0"/>
        <v>0.61538461538461542</v>
      </c>
      <c r="F13" s="13">
        <v>29</v>
      </c>
      <c r="G13" s="14">
        <v>0</v>
      </c>
      <c r="H13" s="60">
        <f t="shared" si="1"/>
        <v>0</v>
      </c>
      <c r="I13" s="55">
        <v>11</v>
      </c>
      <c r="J13" s="56">
        <v>2</v>
      </c>
      <c r="K13" s="15">
        <f t="shared" si="2"/>
        <v>0.18181818181818182</v>
      </c>
      <c r="L13" s="63">
        <f t="shared" si="3"/>
        <v>66</v>
      </c>
      <c r="M13" s="64">
        <f t="shared" si="4"/>
        <v>18</v>
      </c>
      <c r="N13" s="65">
        <f t="shared" si="5"/>
        <v>0.24444444444444444</v>
      </c>
      <c r="O13" s="26">
        <f t="shared" si="6"/>
        <v>0.27272727272727271</v>
      </c>
    </row>
    <row r="14" spans="1:15" ht="14.25" thickBot="1">
      <c r="A14" s="12" t="s">
        <v>17</v>
      </c>
      <c r="B14" s="12">
        <v>31</v>
      </c>
      <c r="C14" s="16">
        <v>26</v>
      </c>
      <c r="D14" s="14">
        <v>17</v>
      </c>
      <c r="E14" s="15">
        <f t="shared" si="0"/>
        <v>0.65384615384615385</v>
      </c>
      <c r="F14" s="13">
        <v>24</v>
      </c>
      <c r="G14" s="14">
        <v>3</v>
      </c>
      <c r="H14" s="15">
        <f>G14/F14</f>
        <v>0.125</v>
      </c>
      <c r="I14" s="55">
        <v>9</v>
      </c>
      <c r="J14" s="56">
        <v>1</v>
      </c>
      <c r="K14" s="15">
        <f t="shared" si="2"/>
        <v>0.1111111111111111</v>
      </c>
      <c r="L14" s="57">
        <f t="shared" si="3"/>
        <v>59</v>
      </c>
      <c r="M14" s="17">
        <f t="shared" si="4"/>
        <v>21</v>
      </c>
      <c r="N14" s="58">
        <f t="shared" si="5"/>
        <v>0.21146953405017921</v>
      </c>
      <c r="O14" s="18">
        <f t="shared" si="6"/>
        <v>0.3559322033898305</v>
      </c>
    </row>
    <row r="15" spans="1:15" ht="14.25" thickBot="1">
      <c r="A15" s="20" t="s">
        <v>18</v>
      </c>
      <c r="B15" s="20">
        <v>31</v>
      </c>
      <c r="C15" s="16">
        <v>24</v>
      </c>
      <c r="D15" s="14">
        <v>16</v>
      </c>
      <c r="E15" s="60">
        <f t="shared" si="0"/>
        <v>0.66666666666666663</v>
      </c>
      <c r="F15" s="13">
        <v>26</v>
      </c>
      <c r="G15" s="14">
        <v>0</v>
      </c>
      <c r="H15" s="60">
        <f>G15/F15</f>
        <v>0</v>
      </c>
      <c r="I15" s="55">
        <v>7</v>
      </c>
      <c r="J15" s="56">
        <v>1</v>
      </c>
      <c r="K15" s="60">
        <f t="shared" si="2"/>
        <v>0.14285714285714285</v>
      </c>
      <c r="L15" s="63">
        <f t="shared" si="3"/>
        <v>57</v>
      </c>
      <c r="M15" s="64">
        <f t="shared" si="4"/>
        <v>17</v>
      </c>
      <c r="N15" s="65">
        <f t="shared" si="5"/>
        <v>0.20430107526881722</v>
      </c>
      <c r="O15" s="26">
        <f t="shared" si="6"/>
        <v>0.2982456140350877</v>
      </c>
    </row>
    <row r="16" spans="1:15" ht="14.25" thickBot="1">
      <c r="A16" s="12" t="s">
        <v>19</v>
      </c>
      <c r="B16" s="12">
        <v>29</v>
      </c>
      <c r="C16" s="16">
        <v>22</v>
      </c>
      <c r="D16" s="14">
        <v>14</v>
      </c>
      <c r="E16" s="15">
        <f t="shared" si="0"/>
        <v>0.63636363636363635</v>
      </c>
      <c r="F16" s="13">
        <v>28</v>
      </c>
      <c r="G16" s="14">
        <v>0</v>
      </c>
      <c r="H16" s="15">
        <f>G16/F16</f>
        <v>0</v>
      </c>
      <c r="I16" s="55">
        <v>9</v>
      </c>
      <c r="J16" s="56">
        <v>2</v>
      </c>
      <c r="K16" s="15">
        <f t="shared" si="2"/>
        <v>0.22222222222222221</v>
      </c>
      <c r="L16" s="57">
        <f t="shared" si="3"/>
        <v>59</v>
      </c>
      <c r="M16" s="17">
        <f t="shared" si="4"/>
        <v>16</v>
      </c>
      <c r="N16" s="58">
        <f t="shared" si="5"/>
        <v>0.22605363984674329</v>
      </c>
      <c r="O16" s="18">
        <f t="shared" si="6"/>
        <v>0.2711864406779661</v>
      </c>
    </row>
    <row r="17" spans="1:15" ht="14.25" thickBot="1">
      <c r="A17" s="67" t="s">
        <v>20</v>
      </c>
      <c r="B17" s="67">
        <v>31</v>
      </c>
      <c r="C17" s="16">
        <v>30</v>
      </c>
      <c r="D17" s="14">
        <v>17</v>
      </c>
      <c r="E17" s="15">
        <f t="shared" si="0"/>
        <v>0.56666666666666665</v>
      </c>
      <c r="F17" s="13">
        <v>32</v>
      </c>
      <c r="G17" s="14">
        <v>2</v>
      </c>
      <c r="H17" s="15">
        <f>G17/F17</f>
        <v>6.25E-2</v>
      </c>
      <c r="I17" s="55">
        <v>9</v>
      </c>
      <c r="J17" s="56">
        <v>1</v>
      </c>
      <c r="K17" s="15">
        <f t="shared" si="2"/>
        <v>0.1111111111111111</v>
      </c>
      <c r="L17" s="68">
        <f t="shared" si="3"/>
        <v>71</v>
      </c>
      <c r="M17" s="69">
        <f t="shared" si="4"/>
        <v>20</v>
      </c>
      <c r="N17" s="70">
        <f t="shared" si="5"/>
        <v>0.25448028673835127</v>
      </c>
      <c r="O17" s="18">
        <f t="shared" si="6"/>
        <v>0.28169014084507044</v>
      </c>
    </row>
    <row r="18" spans="1:15" ht="15" thickTop="1" thickBot="1">
      <c r="A18" s="37" t="s">
        <v>0</v>
      </c>
      <c r="B18" s="37">
        <f>SUM(B6:B17)</f>
        <v>366</v>
      </c>
      <c r="C18" s="71">
        <f>SUM(C6:C17)</f>
        <v>296</v>
      </c>
      <c r="D18" s="72">
        <f>SUM(D6:D17)</f>
        <v>189</v>
      </c>
      <c r="E18" s="73">
        <f t="shared" si="0"/>
        <v>0.63851351351351349</v>
      </c>
      <c r="F18" s="71">
        <f>SUM(F6:F17)</f>
        <v>340</v>
      </c>
      <c r="G18" s="72">
        <f>SUM(G6:G17)</f>
        <v>10</v>
      </c>
      <c r="H18" s="73">
        <f>G18/F18</f>
        <v>2.9411764705882353E-2</v>
      </c>
      <c r="I18" s="74">
        <f>SUM(I6:I17)</f>
        <v>113</v>
      </c>
      <c r="J18" s="75">
        <f>SUM(J6:J17)</f>
        <v>21</v>
      </c>
      <c r="K18" s="73">
        <f t="shared" si="2"/>
        <v>0.18584070796460178</v>
      </c>
      <c r="L18" s="76">
        <f>SUM(L6:L17)</f>
        <v>749</v>
      </c>
      <c r="M18" s="77">
        <f>D18+G18+J18</f>
        <v>220</v>
      </c>
      <c r="N18" s="78">
        <f t="shared" si="5"/>
        <v>0.22738312082574377</v>
      </c>
      <c r="O18" s="79">
        <f t="shared" si="6"/>
        <v>0.29372496662216291</v>
      </c>
    </row>
    <row r="19" spans="1:15">
      <c r="A19" s="44"/>
      <c r="B19" s="44"/>
      <c r="C19" s="84"/>
      <c r="D19" s="84"/>
      <c r="E19" s="87"/>
      <c r="F19" s="87"/>
      <c r="G19" s="87"/>
      <c r="H19" s="87"/>
      <c r="I19" s="84"/>
      <c r="J19" s="84"/>
      <c r="K19" s="87"/>
      <c r="L19" s="47"/>
      <c r="M19" s="88"/>
      <c r="N19" s="88"/>
    </row>
    <row r="20" spans="1:15">
      <c r="A20" s="44"/>
      <c r="B20" s="44"/>
      <c r="C20" s="41"/>
      <c r="D20" s="41"/>
      <c r="E20" s="41"/>
      <c r="F20" s="41"/>
      <c r="G20" s="41"/>
      <c r="H20" s="41"/>
      <c r="I20" s="1"/>
      <c r="J20" s="1"/>
      <c r="K20" s="1"/>
    </row>
    <row r="21" spans="1:15">
      <c r="A21" s="41"/>
      <c r="B21" s="41"/>
      <c r="C21" s="44"/>
      <c r="D21" s="44"/>
      <c r="E21" s="42"/>
      <c r="F21" s="42"/>
      <c r="G21" s="42"/>
      <c r="H21" s="42"/>
      <c r="I21" s="43"/>
      <c r="J21" s="43"/>
      <c r="K21" s="84"/>
    </row>
    <row r="22" spans="1:15">
      <c r="A22" s="44"/>
      <c r="B22" s="44"/>
      <c r="C22" s="44"/>
      <c r="D22" s="44"/>
      <c r="E22" s="42"/>
      <c r="F22" s="42"/>
      <c r="G22" s="42"/>
      <c r="H22" s="42"/>
      <c r="I22" s="43"/>
      <c r="J22" s="43"/>
      <c r="K22" s="84"/>
    </row>
    <row r="23" spans="1:15">
      <c r="A23" s="44"/>
      <c r="B23" s="44"/>
      <c r="C23" s="44"/>
      <c r="D23" s="44"/>
      <c r="E23" s="42"/>
      <c r="F23" s="42"/>
      <c r="G23" s="42"/>
      <c r="H23" s="42"/>
      <c r="I23" s="43"/>
      <c r="J23" s="43"/>
      <c r="K23" s="84"/>
    </row>
    <row r="24" spans="1:15">
      <c r="A24" s="44"/>
      <c r="B24" s="44"/>
      <c r="C24" s="44"/>
      <c r="D24" s="44"/>
      <c r="E24" s="42"/>
      <c r="F24" s="42"/>
      <c r="G24" s="42"/>
      <c r="H24" s="42"/>
      <c r="I24" s="43"/>
      <c r="J24" s="43"/>
      <c r="K24" s="84"/>
    </row>
    <row r="25" spans="1:15">
      <c r="A25" s="44"/>
      <c r="B25" s="44"/>
      <c r="C25" s="44"/>
      <c r="D25" s="44"/>
      <c r="E25" s="42"/>
      <c r="F25" s="42"/>
      <c r="G25" s="42"/>
      <c r="H25" s="42"/>
      <c r="I25" s="43"/>
      <c r="J25" s="43"/>
      <c r="K25" s="84"/>
    </row>
    <row r="26" spans="1:15">
      <c r="A26" s="44"/>
      <c r="B26" s="44"/>
      <c r="C26" s="44"/>
      <c r="D26" s="44"/>
      <c r="E26" s="42"/>
      <c r="F26" s="42"/>
      <c r="G26" s="42"/>
      <c r="H26" s="42"/>
      <c r="I26" s="43"/>
      <c r="J26" s="43"/>
      <c r="K26" s="84"/>
    </row>
    <row r="27" spans="1:15">
      <c r="A27" s="44"/>
      <c r="B27" s="44"/>
      <c r="C27" s="44"/>
      <c r="D27" s="44"/>
      <c r="E27" s="42"/>
      <c r="F27" s="42"/>
      <c r="G27" s="42"/>
      <c r="H27" s="42"/>
      <c r="I27" s="43"/>
      <c r="J27" s="43"/>
      <c r="K27" s="84"/>
    </row>
    <row r="28" spans="1:15">
      <c r="A28" s="44"/>
      <c r="B28" s="44"/>
      <c r="C28" s="44"/>
      <c r="D28" s="44"/>
      <c r="E28" s="42"/>
      <c r="F28" s="42"/>
      <c r="G28" s="42"/>
      <c r="H28" s="42"/>
      <c r="I28" s="43"/>
      <c r="J28" s="43"/>
      <c r="K28" s="84"/>
    </row>
    <row r="29" spans="1:15">
      <c r="A29" s="44"/>
      <c r="B29" s="44"/>
      <c r="C29" s="44"/>
      <c r="D29" s="44"/>
      <c r="E29" s="42"/>
      <c r="F29" s="42"/>
      <c r="G29" s="42"/>
      <c r="H29" s="42"/>
      <c r="I29" s="43"/>
      <c r="J29" s="43"/>
      <c r="K29" s="84"/>
    </row>
    <row r="30" spans="1:15">
      <c r="A30" s="44"/>
      <c r="B30" s="44"/>
      <c r="C30" s="44"/>
      <c r="D30" s="44"/>
      <c r="E30" s="42"/>
      <c r="F30" s="42"/>
      <c r="G30" s="42"/>
      <c r="H30" s="42"/>
      <c r="I30" s="43"/>
      <c r="J30" s="43"/>
      <c r="K30" s="84"/>
    </row>
    <row r="31" spans="1:15">
      <c r="A31" s="41"/>
      <c r="B31" s="41"/>
      <c r="C31" s="41"/>
      <c r="D31" s="41"/>
      <c r="E31" s="45"/>
      <c r="F31" s="45"/>
      <c r="G31" s="45"/>
      <c r="H31" s="45"/>
      <c r="I31" s="46"/>
      <c r="J31" s="46"/>
      <c r="K31" s="89"/>
    </row>
    <row r="32" spans="1:15">
      <c r="A32" s="41"/>
      <c r="B32" s="41"/>
      <c r="C32" s="41"/>
      <c r="D32" s="41"/>
      <c r="E32" s="45"/>
      <c r="F32" s="45"/>
      <c r="G32" s="45"/>
      <c r="H32" s="45"/>
      <c r="I32" s="46"/>
      <c r="J32" s="46"/>
      <c r="K32" s="89"/>
    </row>
    <row r="33" spans="1:11">
      <c r="A33" s="41"/>
      <c r="B33" s="41"/>
      <c r="C33" s="41"/>
      <c r="D33" s="41"/>
      <c r="E33" s="45"/>
      <c r="F33" s="45"/>
      <c r="G33" s="45"/>
      <c r="H33" s="45"/>
      <c r="I33" s="46"/>
      <c r="J33" s="46"/>
      <c r="K33" s="89"/>
    </row>
    <row r="34" spans="1:11" ht="17.25">
      <c r="A34" s="157" t="s">
        <v>21</v>
      </c>
      <c r="B34" s="157"/>
      <c r="C34" s="157"/>
      <c r="D34" s="157"/>
      <c r="E34" s="157"/>
      <c r="F34" s="157"/>
      <c r="G34" s="90"/>
      <c r="H34" s="90"/>
      <c r="I34" s="91"/>
      <c r="J34" s="91"/>
      <c r="K34" s="89"/>
    </row>
    <row r="35" spans="1:11">
      <c r="A35" s="153"/>
      <c r="B35" s="153"/>
      <c r="C35" s="153"/>
      <c r="D35" s="153"/>
      <c r="E35" s="97" t="s">
        <v>27</v>
      </c>
      <c r="F35" s="97" t="s">
        <v>31</v>
      </c>
      <c r="G35" s="97" t="s">
        <v>33</v>
      </c>
      <c r="H35" s="97" t="s">
        <v>34</v>
      </c>
      <c r="I35" s="97" t="s">
        <v>52</v>
      </c>
      <c r="J35" s="47"/>
    </row>
    <row r="36" spans="1:11">
      <c r="A36" s="151" t="s">
        <v>24</v>
      </c>
      <c r="B36" s="151"/>
      <c r="C36" s="151"/>
      <c r="D36" s="151"/>
      <c r="E36" s="80">
        <v>1033</v>
      </c>
      <c r="F36" s="80">
        <v>778</v>
      </c>
      <c r="G36" s="80">
        <v>549</v>
      </c>
      <c r="H36" s="80">
        <v>683</v>
      </c>
      <c r="I36" s="80">
        <v>730</v>
      </c>
      <c r="J36" s="47"/>
    </row>
    <row r="37" spans="1:11">
      <c r="A37" s="154"/>
      <c r="B37" s="155"/>
      <c r="C37" s="155"/>
      <c r="D37" s="156"/>
      <c r="E37" s="81"/>
      <c r="F37" s="81"/>
      <c r="G37" s="81"/>
      <c r="H37" s="81"/>
      <c r="I37" s="81"/>
      <c r="J37" s="82"/>
    </row>
    <row r="38" spans="1:11">
      <c r="A38" s="151" t="s">
        <v>60</v>
      </c>
      <c r="B38" s="151"/>
      <c r="C38" s="151"/>
      <c r="D38" s="151"/>
      <c r="E38" s="80">
        <v>377</v>
      </c>
      <c r="F38" s="80">
        <v>188</v>
      </c>
      <c r="G38" s="80">
        <v>163</v>
      </c>
      <c r="H38" s="80">
        <v>184</v>
      </c>
      <c r="I38" s="80">
        <v>238</v>
      </c>
      <c r="J38" s="47"/>
    </row>
    <row r="39" spans="1:11">
      <c r="A39" s="151"/>
      <c r="B39" s="151"/>
      <c r="C39" s="151"/>
      <c r="D39" s="151"/>
      <c r="E39" s="81"/>
      <c r="F39" s="81"/>
      <c r="G39" s="81"/>
      <c r="H39" s="81"/>
      <c r="I39" s="81"/>
      <c r="J39" s="82"/>
    </row>
    <row r="40" spans="1:11">
      <c r="A40" s="151" t="s">
        <v>22</v>
      </c>
      <c r="B40" s="151"/>
      <c r="C40" s="151"/>
      <c r="D40" s="151"/>
      <c r="E40" s="83">
        <v>0.31</v>
      </c>
      <c r="F40" s="83">
        <v>0.24</v>
      </c>
      <c r="G40" s="83">
        <v>0.17</v>
      </c>
      <c r="H40" s="83">
        <v>0.21</v>
      </c>
      <c r="I40" s="83">
        <v>0.22</v>
      </c>
      <c r="J40" s="47"/>
    </row>
    <row r="41" spans="1:11">
      <c r="A41" s="151"/>
      <c r="B41" s="151"/>
      <c r="C41" s="151"/>
      <c r="D41" s="151"/>
      <c r="E41" s="81"/>
      <c r="F41" s="81"/>
      <c r="G41" s="81"/>
      <c r="H41" s="81"/>
      <c r="I41" s="81"/>
      <c r="J41" s="82"/>
    </row>
    <row r="42" spans="1:11">
      <c r="A42" s="151" t="s">
        <v>61</v>
      </c>
      <c r="B42" s="151"/>
      <c r="C42" s="151"/>
      <c r="D42" s="151"/>
      <c r="E42" s="83">
        <v>0.36</v>
      </c>
      <c r="F42" s="83">
        <v>0.24</v>
      </c>
      <c r="G42" s="83">
        <v>0.3</v>
      </c>
      <c r="H42" s="83">
        <v>0.27</v>
      </c>
      <c r="I42" s="83">
        <v>0.33</v>
      </c>
      <c r="J42" s="47"/>
    </row>
    <row r="43" spans="1:11">
      <c r="A43" s="44"/>
      <c r="B43" s="44"/>
      <c r="C43" s="44"/>
      <c r="D43" s="44"/>
      <c r="E43" s="44"/>
      <c r="F43" s="44"/>
      <c r="G43" s="44"/>
      <c r="H43" s="44"/>
      <c r="I43" s="47"/>
      <c r="J43" s="47"/>
    </row>
    <row r="44" spans="1:11">
      <c r="A44" s="44"/>
      <c r="B44" s="44"/>
      <c r="C44" s="44"/>
      <c r="D44" s="44"/>
      <c r="E44" s="44"/>
      <c r="F44" s="44"/>
      <c r="G44" s="44"/>
      <c r="H44" s="44"/>
      <c r="I44" s="47"/>
      <c r="J44" s="47"/>
    </row>
    <row r="45" spans="1:11">
      <c r="A45" s="44"/>
      <c r="B45" s="44"/>
      <c r="C45" s="44"/>
      <c r="D45" s="44"/>
      <c r="E45" s="44"/>
      <c r="F45" s="84"/>
      <c r="G45" s="44"/>
      <c r="H45" s="44"/>
      <c r="I45" s="47"/>
      <c r="J45" s="47"/>
    </row>
    <row r="46" spans="1:11">
      <c r="A46" s="44"/>
      <c r="B46" s="44"/>
      <c r="C46" s="44"/>
      <c r="D46" s="44"/>
      <c r="E46" s="44"/>
      <c r="F46" s="44"/>
      <c r="G46" s="84"/>
      <c r="H46" s="44"/>
      <c r="I46" s="47"/>
      <c r="J46" s="47"/>
    </row>
    <row r="47" spans="1:11">
      <c r="A47" s="44"/>
      <c r="B47" s="44"/>
      <c r="C47" s="44"/>
      <c r="D47" s="44"/>
      <c r="E47" s="44"/>
      <c r="F47" s="44"/>
      <c r="G47" s="44"/>
      <c r="H47" s="44"/>
      <c r="I47" s="47"/>
      <c r="J47" s="47"/>
    </row>
  </sheetData>
  <mergeCells count="16">
    <mergeCell ref="A42:D42"/>
    <mergeCell ref="A2:N2"/>
    <mergeCell ref="C4:E4"/>
    <mergeCell ref="F4:H4"/>
    <mergeCell ref="I4:K4"/>
    <mergeCell ref="A3:K3"/>
    <mergeCell ref="L3:O3"/>
    <mergeCell ref="L4:M4"/>
    <mergeCell ref="A38:D38"/>
    <mergeCell ref="A39:D39"/>
    <mergeCell ref="A40:D40"/>
    <mergeCell ref="A41:D41"/>
    <mergeCell ref="A35:D35"/>
    <mergeCell ref="A36:D36"/>
    <mergeCell ref="A37:D37"/>
    <mergeCell ref="A34:F3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交流センター</vt:lpstr>
      <vt:lpstr>自治会館 </vt:lpstr>
      <vt:lpstr>クラブハウス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RKC</dc:creator>
  <cp:lastModifiedBy>KC Ryokuen</cp:lastModifiedBy>
  <cp:lastPrinted>2021-05-08T01:21:32Z</cp:lastPrinted>
  <dcterms:created xsi:type="dcterms:W3CDTF">2018-06-19T02:13:59Z</dcterms:created>
  <dcterms:modified xsi:type="dcterms:W3CDTF">2024-04-19T02:00:02Z</dcterms:modified>
</cp:coreProperties>
</file>